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Operations/Community Solar/TCS/"/>
    </mc:Choice>
  </mc:AlternateContent>
  <xr:revisionPtr revIDLastSave="0" documentId="8_{CD18D689-955F-44D0-9D23-E7FD9003A11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cores for June 1 Projects" sheetId="4" r:id="rId1"/>
    <sheet name="Detailed Scores June 1 Projects" sheetId="10" r:id="rId2"/>
    <sheet name="2023-2024 Selected Projects " sheetId="16" r:id="rId3"/>
  </sheets>
  <definedNames>
    <definedName name="_xlnm._FilterDatabase" localSheetId="2" hidden="1">'2023-2024 Selected Projects '!$A$2:$G$2</definedName>
    <definedName name="_xlnm._FilterDatabase" localSheetId="1" hidden="1">'Detailed Scores June 1 Projects'!$A$4:$AC$85</definedName>
    <definedName name="_xlnm._FilterDatabase" localSheetId="0" hidden="1">'Scores for June 1 Projects'!$A$1:$G$274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3" i="4"/>
  <c r="G1" i="16"/>
  <c r="R5" i="10"/>
  <c r="N5" i="10"/>
  <c r="AA44" i="10" l="1"/>
  <c r="AA34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45" i="10"/>
  <c r="AA35" i="10"/>
  <c r="AA29" i="10"/>
  <c r="AA30" i="10"/>
  <c r="AA33" i="10"/>
  <c r="AA6" i="10"/>
  <c r="AA5" i="10"/>
  <c r="AA36" i="10"/>
  <c r="AA37" i="10"/>
  <c r="AA46" i="10"/>
  <c r="AA31" i="10"/>
  <c r="AA38" i="10"/>
  <c r="AA32" i="10"/>
  <c r="AA26" i="10"/>
  <c r="AA27" i="10"/>
  <c r="AA28" i="10"/>
  <c r="AA39" i="10"/>
  <c r="AA40" i="10"/>
  <c r="AA41" i="10"/>
  <c r="AA42" i="10"/>
  <c r="AA43" i="10"/>
  <c r="W44" i="10"/>
  <c r="W34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45" i="10"/>
  <c r="W35" i="10"/>
  <c r="W29" i="10"/>
  <c r="W30" i="10"/>
  <c r="W33" i="10"/>
  <c r="W6" i="10"/>
  <c r="W5" i="10"/>
  <c r="W36" i="10"/>
  <c r="W37" i="10"/>
  <c r="W46" i="10"/>
  <c r="W31" i="10"/>
  <c r="W38" i="10"/>
  <c r="W32" i="10"/>
  <c r="W26" i="10"/>
  <c r="W27" i="10"/>
  <c r="W28" i="10"/>
  <c r="W39" i="10"/>
  <c r="W40" i="10"/>
  <c r="W41" i="10"/>
  <c r="W42" i="10"/>
  <c r="W43" i="10"/>
  <c r="R44" i="10"/>
  <c r="R34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45" i="10"/>
  <c r="R35" i="10"/>
  <c r="R29" i="10"/>
  <c r="R30" i="10"/>
  <c r="R33" i="10"/>
  <c r="R6" i="10"/>
  <c r="R36" i="10"/>
  <c r="R37" i="10"/>
  <c r="R46" i="10"/>
  <c r="R31" i="10"/>
  <c r="R38" i="10"/>
  <c r="R32" i="10"/>
  <c r="R26" i="10"/>
  <c r="R27" i="10"/>
  <c r="R28" i="10"/>
  <c r="R39" i="10"/>
  <c r="R40" i="10"/>
  <c r="R41" i="10"/>
  <c r="R42" i="10"/>
  <c r="R43" i="10"/>
  <c r="N44" i="10"/>
  <c r="AB44" i="10" s="1"/>
  <c r="N34" i="10"/>
  <c r="N7" i="10"/>
  <c r="N8" i="10"/>
  <c r="N9" i="10"/>
  <c r="N10" i="10"/>
  <c r="N11" i="10"/>
  <c r="N12" i="10"/>
  <c r="AB12" i="10" s="1"/>
  <c r="N13" i="10"/>
  <c r="AB13" i="10" s="1"/>
  <c r="N14" i="10"/>
  <c r="AB14" i="10" s="1"/>
  <c r="N15" i="10"/>
  <c r="N16" i="10"/>
  <c r="N17" i="10"/>
  <c r="N18" i="10"/>
  <c r="N19" i="10"/>
  <c r="N20" i="10"/>
  <c r="AB20" i="10" s="1"/>
  <c r="N21" i="10"/>
  <c r="AB21" i="10" s="1"/>
  <c r="N22" i="10"/>
  <c r="AB22" i="10" s="1"/>
  <c r="N23" i="10"/>
  <c r="N24" i="10"/>
  <c r="N25" i="10"/>
  <c r="N45" i="10"/>
  <c r="N35" i="10"/>
  <c r="N29" i="10"/>
  <c r="AB29" i="10" s="1"/>
  <c r="N30" i="10"/>
  <c r="AB30" i="10" s="1"/>
  <c r="N33" i="10"/>
  <c r="AB33" i="10" s="1"/>
  <c r="N6" i="10"/>
  <c r="N36" i="10"/>
  <c r="N37" i="10"/>
  <c r="N46" i="10"/>
  <c r="N31" i="10"/>
  <c r="AB31" i="10" s="1"/>
  <c r="N38" i="10"/>
  <c r="AB38" i="10" s="1"/>
  <c r="N32" i="10"/>
  <c r="AB32" i="10" s="1"/>
  <c r="N26" i="10"/>
  <c r="N27" i="10"/>
  <c r="N28" i="10"/>
  <c r="N39" i="10"/>
  <c r="N40" i="10"/>
  <c r="N41" i="10"/>
  <c r="AB41" i="10" s="1"/>
  <c r="N42" i="10"/>
  <c r="AB42" i="10" s="1"/>
  <c r="N43" i="10"/>
  <c r="AB43" i="10" s="1"/>
  <c r="AB34" i="10" l="1"/>
  <c r="AB40" i="10"/>
  <c r="AB46" i="10"/>
  <c r="AB35" i="10"/>
  <c r="AB19" i="10"/>
  <c r="AB11" i="10"/>
  <c r="G6" i="16"/>
  <c r="G3" i="16"/>
  <c r="G45" i="16"/>
  <c r="G37" i="16"/>
  <c r="G29" i="16"/>
  <c r="G21" i="16"/>
  <c r="G44" i="16"/>
  <c r="G36" i="16"/>
  <c r="G28" i="16"/>
  <c r="G20" i="16"/>
  <c r="G13" i="16"/>
  <c r="G5" i="16"/>
  <c r="G43" i="16"/>
  <c r="G35" i="16"/>
  <c r="G27" i="16"/>
  <c r="G19" i="16"/>
  <c r="G12" i="16"/>
  <c r="G4" i="16"/>
  <c r="G42" i="16"/>
  <c r="G34" i="16"/>
  <c r="G26" i="16"/>
  <c r="G18" i="16"/>
  <c r="G11" i="16"/>
  <c r="G41" i="16"/>
  <c r="G33" i="16"/>
  <c r="G25" i="16"/>
  <c r="G10" i="16"/>
  <c r="G40" i="16"/>
  <c r="G32" i="16"/>
  <c r="G24" i="16"/>
  <c r="G17" i="16"/>
  <c r="G9" i="16"/>
  <c r="G39" i="16"/>
  <c r="G31" i="16"/>
  <c r="G16" i="16"/>
  <c r="G8" i="16"/>
  <c r="G23" i="16"/>
  <c r="G46" i="16"/>
  <c r="G38" i="16"/>
  <c r="G30" i="16"/>
  <c r="G22" i="16"/>
  <c r="G15" i="16"/>
  <c r="G7" i="16"/>
  <c r="G14" i="16"/>
  <c r="AB15" i="10"/>
  <c r="AB39" i="10"/>
  <c r="AB37" i="10"/>
  <c r="AB45" i="10"/>
  <c r="AB18" i="10"/>
  <c r="AB10" i="10"/>
  <c r="AB26" i="10"/>
  <c r="AB6" i="10"/>
  <c r="AB23" i="10"/>
  <c r="AB7" i="10"/>
  <c r="AB28" i="10"/>
  <c r="AB36" i="10"/>
  <c r="AB25" i="10"/>
  <c r="AB17" i="10"/>
  <c r="AB9" i="10"/>
  <c r="AB27" i="10"/>
  <c r="AB5" i="10"/>
  <c r="AB24" i="10"/>
  <c r="AB16" i="10"/>
  <c r="AB8" i="10"/>
</calcChain>
</file>

<file path=xl/sharedStrings.xml><?xml version="1.0" encoding="utf-8"?>
<sst xmlns="http://schemas.openxmlformats.org/spreadsheetml/2006/main" count="528" uniqueCount="154">
  <si>
    <t>AV ID</t>
  </si>
  <si>
    <t>AV Name</t>
  </si>
  <si>
    <t>Project ID</t>
  </si>
  <si>
    <t>Project Name</t>
  </si>
  <si>
    <t>Project Size AC (MW)</t>
  </si>
  <si>
    <t>Utility Group</t>
  </si>
  <si>
    <t>Scores</t>
  </si>
  <si>
    <t xml:space="preserve">TCS Allocation Capacity 2023-2024: </t>
  </si>
  <si>
    <t>AC Power Development Company LLC</t>
  </si>
  <si>
    <t>AC Power 30, LLC</t>
  </si>
  <si>
    <t>B</t>
  </si>
  <si>
    <t>Group B:</t>
  </si>
  <si>
    <t xml:space="preserve"> AC (MW)</t>
  </si>
  <si>
    <t>Nexamp Solar, LLC</t>
  </si>
  <si>
    <t>French Road Solar I, LLC</t>
  </si>
  <si>
    <t>Capacity Allocated to Projects Submitted in 22-23 Program Year:</t>
  </si>
  <si>
    <t>Prologis Energy LLC</t>
  </si>
  <si>
    <t>Aurora 7</t>
  </si>
  <si>
    <t>Available Capacity for Projects Submitted on June 1:</t>
  </si>
  <si>
    <t>Chicago 6</t>
  </si>
  <si>
    <t>Bedford Park 3</t>
  </si>
  <si>
    <t>Franklin Park 5</t>
  </si>
  <si>
    <t>Bensenville 22</t>
  </si>
  <si>
    <t>Bellwood 1</t>
  </si>
  <si>
    <t>Bensenville Ind Park 1</t>
  </si>
  <si>
    <t>Wheeling 3</t>
  </si>
  <si>
    <t>Bensenville 17</t>
  </si>
  <si>
    <t>Mount Prospect 1</t>
  </si>
  <si>
    <t>Cicero 2</t>
  </si>
  <si>
    <t>Addison 9</t>
  </si>
  <si>
    <t>Bensenville Ind Park 12</t>
  </si>
  <si>
    <t>Cicero 3</t>
  </si>
  <si>
    <t>Bensenville Ind Park 2</t>
  </si>
  <si>
    <t>Bensenville Ind Park 6</t>
  </si>
  <si>
    <t>Franklin Park 1</t>
  </si>
  <si>
    <t>Elwood 1</t>
  </si>
  <si>
    <t>Elwood 2</t>
  </si>
  <si>
    <t>Bensenville 19</t>
  </si>
  <si>
    <t>Addison 2*</t>
  </si>
  <si>
    <t>Bensenville Ind Park 16*</t>
  </si>
  <si>
    <t>Bluebird Community Solar, LLC</t>
  </si>
  <si>
    <t>Dakota Solar 1, LLC</t>
  </si>
  <si>
    <t>Bull Valley Solar, LLC</t>
  </si>
  <si>
    <t>Ironwood Renewables, LLC</t>
  </si>
  <si>
    <t>Lily Creek Solar</t>
  </si>
  <si>
    <t>Grantham Solar</t>
  </si>
  <si>
    <t>Pearl City Solar, LLC</t>
  </si>
  <si>
    <t>Cypress Creek Renewables, LLC</t>
  </si>
  <si>
    <t>Varnsen Solar, LLC</t>
  </si>
  <si>
    <t>Gillard Solar, LLC</t>
  </si>
  <si>
    <t>Goodenow West Solar 1, LLC</t>
  </si>
  <si>
    <t>Cottage Grove North Solar 1, LLC</t>
  </si>
  <si>
    <t>Cottage Grove South Solar 1, LLC</t>
  </si>
  <si>
    <t>DG Illinois CS, LLC</t>
  </si>
  <si>
    <t>Pear Road</t>
  </si>
  <si>
    <t>Capron 1</t>
  </si>
  <si>
    <t>Capron 2</t>
  </si>
  <si>
    <t>Rock Run</t>
  </si>
  <si>
    <t>Lightstar Renewables, LLC</t>
  </si>
  <si>
    <t>IL1_BRO001_ N 21st RD</t>
  </si>
  <si>
    <t>IL001_ROC001_IL Route 75 E</t>
  </si>
  <si>
    <t>Triple Ray Solar, LLC</t>
  </si>
  <si>
    <t>SunVest Solar, LLC</t>
  </si>
  <si>
    <t>SV CSG Bonus Solar 1 LLC</t>
  </si>
  <si>
    <t>Points</t>
  </si>
  <si>
    <t>Built Environment (4 max)</t>
  </si>
  <si>
    <t>Siting (4 max)</t>
  </si>
  <si>
    <t>Equity Eligible Contractors (4 max)</t>
  </si>
  <si>
    <t>Interconnection Status (4 max)</t>
  </si>
  <si>
    <t>AV Name OR Parent Company If Different from AV</t>
  </si>
  <si>
    <t xml:space="preserve">Utility </t>
  </si>
  <si>
    <t>1a</t>
  </si>
  <si>
    <t>1b</t>
  </si>
  <si>
    <t>1c</t>
  </si>
  <si>
    <t>1d</t>
  </si>
  <si>
    <t>1e</t>
  </si>
  <si>
    <t>1 Total</t>
  </si>
  <si>
    <t>2a</t>
  </si>
  <si>
    <t>2b</t>
  </si>
  <si>
    <t>2c</t>
  </si>
  <si>
    <t>2 Total</t>
  </si>
  <si>
    <t>3a</t>
  </si>
  <si>
    <t>3b</t>
  </si>
  <si>
    <t>3c</t>
  </si>
  <si>
    <t>3d</t>
  </si>
  <si>
    <t>3 Total</t>
  </si>
  <si>
    <t>4a</t>
  </si>
  <si>
    <t>4b</t>
  </si>
  <si>
    <t>4c</t>
  </si>
  <si>
    <t>4 Total</t>
  </si>
  <si>
    <t>Total</t>
  </si>
  <si>
    <t>Interconnection agreement effective date (stated in the 1st paragraph of agreement)</t>
  </si>
  <si>
    <t>Comed</t>
  </si>
  <si>
    <t>X</t>
  </si>
  <si>
    <t>Nexamp Inc.</t>
  </si>
  <si>
    <t>Generate Capital, PBC</t>
  </si>
  <si>
    <t>Nexamp Solar, Inc</t>
  </si>
  <si>
    <t>NextEra Energy, Inc.</t>
  </si>
  <si>
    <t>SunVest Investments IL, LLC</t>
  </si>
  <si>
    <t>Selected Project Capacity (MW)</t>
  </si>
  <si>
    <t>Total Capacity for AV (and Parent Company) of Group B Selected Projects</t>
  </si>
  <si>
    <t>Northlake 4*</t>
  </si>
  <si>
    <t>Melrose Park 2*</t>
  </si>
  <si>
    <t>Bensenville Ind Park 4*</t>
  </si>
  <si>
    <t>Bensenville Ind Park 11*</t>
  </si>
  <si>
    <t>Des Plaines 11**</t>
  </si>
  <si>
    <t>Addison 11*</t>
  </si>
  <si>
    <t>Northlake 3*</t>
  </si>
  <si>
    <t>Bensenville Ind Park 10*</t>
  </si>
  <si>
    <t>Glendale Heights 8*</t>
  </si>
  <si>
    <t>Bensenville 13*</t>
  </si>
  <si>
    <t>Addison 8*</t>
  </si>
  <si>
    <t>LBA - 2065 George St</t>
  </si>
  <si>
    <t>SRE IL REC Administrator 1, LLC</t>
  </si>
  <si>
    <t>Northlake 2*</t>
  </si>
  <si>
    <t>LBA - 2075 George St (G6)</t>
  </si>
  <si>
    <t>EQT - West 167th St</t>
  </si>
  <si>
    <t>ML - Murphy Road</t>
  </si>
  <si>
    <t>Altus IL, LLC</t>
  </si>
  <si>
    <t>Altus Power, Inc.</t>
  </si>
  <si>
    <t>ML - N York Road</t>
  </si>
  <si>
    <t>ML - Rohlwig Rd</t>
  </si>
  <si>
    <t>IRM - Pratt Blvd</t>
  </si>
  <si>
    <t>IRM - South Halsted St</t>
  </si>
  <si>
    <t>IRM - West Pershing Road</t>
  </si>
  <si>
    <t>CBRE IM - 3900 Normal</t>
  </si>
  <si>
    <t>CBRE IM - 10700 S. Doty</t>
  </si>
  <si>
    <t>Leaf River Solar, LLC</t>
  </si>
  <si>
    <t>Nexamp, Inc</t>
  </si>
  <si>
    <t>ILKN07</t>
  </si>
  <si>
    <t>TPE IL Solar Holdings, LLC</t>
  </si>
  <si>
    <t>Prairie Solar, LLC</t>
  </si>
  <si>
    <t>Trajectory Solar 3, LLC</t>
  </si>
  <si>
    <t>Trajectory Energy Partners, LLC</t>
  </si>
  <si>
    <t>Beecher Solar 1, LLC</t>
  </si>
  <si>
    <t>1115 Solar Development, LLC</t>
  </si>
  <si>
    <t>ILKE109</t>
  </si>
  <si>
    <t>Jeffery Road Solar 1, LLC</t>
  </si>
  <si>
    <t>Principal 2 - 11601 Copenhagen Ct</t>
  </si>
  <si>
    <t>Principal - 1034 Carol Ave</t>
  </si>
  <si>
    <t>Taurus - 410 W 169th St</t>
  </si>
  <si>
    <t>9150 West 55th St</t>
  </si>
  <si>
    <t>Morgan Stanley - 10501 Franklin Ave</t>
  </si>
  <si>
    <t>Morgan Stanley - 10601 Franklin Ave</t>
  </si>
  <si>
    <t>Morgan Stanley - 10701 Franklin Ave</t>
  </si>
  <si>
    <t>Solitude Solar, LLC</t>
  </si>
  <si>
    <t>Agalinas Solar 2</t>
  </si>
  <si>
    <t>OneEnergy Development, LLC</t>
  </si>
  <si>
    <t>Silene Solar</t>
  </si>
  <si>
    <t>Mott Solar</t>
  </si>
  <si>
    <t>Hyacinth Solar</t>
  </si>
  <si>
    <t>Sorrel Solar</t>
  </si>
  <si>
    <t>Lupine Solar 1</t>
  </si>
  <si>
    <t>Lupine Solar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</si>
</sst>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1"/>
    <xf numFmtId="1" fontId="0" fillId="0" borderId="0" xfId="0" applyNumberFormat="1"/>
    <xf numFmtId="0" fontId="1" fillId="11" borderId="0" xfId="0" applyFont="1" applyFill="1" applyAlignment="1">
      <alignment wrapText="1"/>
    </xf>
    <xf numFmtId="2" fontId="0" fillId="4" borderId="0" xfId="0" applyNumberFormat="1" applyFill="1"/>
    <xf numFmtId="2" fontId="1" fillId="11" borderId="0" xfId="0" applyNumberFormat="1" applyFont="1" applyFill="1" applyAlignment="1">
      <alignment wrapText="1"/>
    </xf>
    <xf numFmtId="2" fontId="1" fillId="4" borderId="11" xfId="0" applyNumberFormat="1" applyFont="1" applyFill="1" applyBorder="1" applyAlignment="1">
      <alignment horizontal="center"/>
    </xf>
    <xf numFmtId="2" fontId="1" fillId="4" borderId="7" xfId="0" applyNumberFormat="1" applyFont="1" applyFill="1" applyBorder="1"/>
    <xf numFmtId="2" fontId="1" fillId="4" borderId="10" xfId="0" applyNumberFormat="1" applyFont="1" applyFill="1" applyBorder="1" applyAlignment="1">
      <alignment horizontal="center"/>
    </xf>
    <xf numFmtId="1" fontId="4" fillId="4" borderId="8" xfId="0" applyNumberFormat="1" applyFont="1" applyFill="1" applyBorder="1"/>
    <xf numFmtId="1" fontId="4" fillId="4" borderId="9" xfId="0" applyNumberFormat="1" applyFont="1" applyFill="1" applyBorder="1"/>
    <xf numFmtId="1" fontId="4" fillId="4" borderId="5" xfId="0" applyNumberFormat="1" applyFont="1" applyFill="1" applyBorder="1"/>
    <xf numFmtId="1" fontId="4" fillId="4" borderId="6" xfId="0" applyNumberFormat="1" applyFont="1" applyFill="1" applyBorder="1"/>
    <xf numFmtId="2" fontId="4" fillId="4" borderId="6" xfId="0" applyNumberFormat="1" applyFont="1" applyFill="1" applyBorder="1"/>
    <xf numFmtId="1" fontId="5" fillId="4" borderId="6" xfId="0" applyNumberFormat="1" applyFont="1" applyFill="1" applyBorder="1"/>
    <xf numFmtId="1" fontId="0" fillId="5" borderId="4" xfId="0" applyNumberFormat="1" applyFill="1" applyBorder="1" applyAlignment="1">
      <alignment wrapText="1"/>
    </xf>
    <xf numFmtId="1" fontId="0" fillId="6" borderId="4" xfId="0" applyNumberFormat="1" applyFill="1" applyBorder="1" applyAlignment="1">
      <alignment wrapText="1"/>
    </xf>
    <xf numFmtId="1" fontId="0" fillId="2" borderId="4" xfId="0" applyNumberFormat="1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2" fontId="1" fillId="4" borderId="4" xfId="0" applyNumberFormat="1" applyFont="1" applyFill="1" applyBorder="1" applyAlignment="1">
      <alignment wrapText="1"/>
    </xf>
    <xf numFmtId="2" fontId="4" fillId="4" borderId="9" xfId="0" applyNumberFormat="1" applyFont="1" applyFill="1" applyBorder="1"/>
    <xf numFmtId="1" fontId="0" fillId="3" borderId="4" xfId="0" applyNumberFormat="1" applyFill="1" applyBorder="1" applyAlignment="1">
      <alignment wrapText="1"/>
    </xf>
    <xf numFmtId="0" fontId="0" fillId="0" borderId="0" xfId="0" applyAlignment="1">
      <alignment horizontal="center"/>
    </xf>
    <xf numFmtId="14" fontId="1" fillId="12" borderId="1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1" fillId="4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0" fontId="1" fillId="13" borderId="13" xfId="0" applyFont="1" applyFill="1" applyBorder="1" applyAlignment="1">
      <alignment wrapText="1"/>
    </xf>
    <xf numFmtId="0" fontId="7" fillId="0" borderId="0" xfId="0" applyFont="1"/>
    <xf numFmtId="2" fontId="1" fillId="0" borderId="0" xfId="0" applyNumberFormat="1" applyFont="1"/>
    <xf numFmtId="0" fontId="0" fillId="5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2" borderId="0" xfId="0" applyFill="1" applyAlignment="1">
      <alignment horizontal="right"/>
    </xf>
    <xf numFmtId="2" fontId="0" fillId="3" borderId="0" xfId="0" applyNumberFormat="1" applyFill="1" applyAlignment="1">
      <alignment horizontal="right"/>
    </xf>
    <xf numFmtId="2" fontId="1" fillId="4" borderId="14" xfId="0" applyNumberFormat="1" applyFont="1" applyFill="1" applyBorder="1"/>
    <xf numFmtId="1" fontId="1" fillId="7" borderId="12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1" fontId="1" fillId="8" borderId="12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9" borderId="12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10" borderId="12" xfId="0" applyNumberFormat="1" applyFont="1" applyFill="1" applyBorder="1" applyAlignment="1">
      <alignment horizontal="center" wrapText="1"/>
    </xf>
    <xf numFmtId="1" fontId="1" fillId="10" borderId="2" xfId="0" applyNumberFormat="1" applyFont="1" applyFill="1" applyBorder="1" applyAlignment="1">
      <alignment horizontal="center" wrapText="1"/>
    </xf>
    <xf numFmtId="1" fontId="1" fillId="10" borderId="3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0</xdr:row>
      <xdr:rowOff>309782</xdr:rowOff>
    </xdr:from>
    <xdr:to>
      <xdr:col>4</xdr:col>
      <xdr:colOff>1524000</xdr:colOff>
      <xdr:row>0</xdr:row>
      <xdr:rowOff>1089660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2F1032-B20A-488B-B68D-15B9C221697B}"/>
            </a:ext>
          </a:extLst>
        </xdr:cNvPr>
        <xdr:cNvSpPr txBox="1"/>
      </xdr:nvSpPr>
      <xdr:spPr>
        <a:xfrm>
          <a:off x="2362200" y="309782"/>
          <a:ext cx="3657600" cy="77987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TCS Allocation Capacity 2023-2024: </a:t>
          </a:r>
          <a:r>
            <a:rPr lang="en-US" b="0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B: </a:t>
          </a:r>
          <a:r>
            <a:rPr lang="en-US" b="0"/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140.00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 (MW)</a:t>
          </a:r>
          <a:r>
            <a:rPr lang="en-US" b="1"/>
            <a:t> 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Developer cap (20% of Group B capacity)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28.00 (MW)</a:t>
          </a:r>
          <a:endParaRPr lang="en-US" b="1"/>
        </a:p>
      </xdr:txBody>
    </xdr:sp>
    <xdr:clientData/>
  </xdr:twoCellAnchor>
  <xdr:twoCellAnchor>
    <xdr:from>
      <xdr:col>7</xdr:col>
      <xdr:colOff>209550</xdr:colOff>
      <xdr:row>0</xdr:row>
      <xdr:rowOff>1171575</xdr:rowOff>
    </xdr:from>
    <xdr:to>
      <xdr:col>12</xdr:col>
      <xdr:colOff>238125</xdr:colOff>
      <xdr:row>6</xdr:row>
      <xdr:rowOff>180975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DA9C2936-86F1-BC25-5528-EC355B344791}"/>
            </a:ext>
            <a:ext uri="{147F2762-F138-4A5C-976F-8EAC2B608ADB}">
              <a16:predDERef xmlns:a16="http://schemas.microsoft.com/office/drawing/2014/main" pred="{AC2F1032-B20A-488B-B68D-15B9C221697B}"/>
            </a:ext>
          </a:extLst>
        </xdr:cNvPr>
        <xdr:cNvSpPr txBox="1"/>
      </xdr:nvSpPr>
      <xdr:spPr>
        <a:xfrm>
          <a:off x="9048750" y="1171575"/>
          <a:ext cx="3076575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is a list of all Group B Projects Submitted in the 2022-2023 Program Year that earned at least 5 points and have been awarded 2023-2024 TCS Capacity. There is a 20% Developer Cap in place.  Column H shows the total awarded capacity for each AV, which must be below the 28 MW Developer Cap for this Program Year.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734C-A310-4A62-9ED1-82CDA5BCD985}">
  <dimension ref="A1:J274"/>
  <sheetViews>
    <sheetView zoomScaleNormal="100" workbookViewId="0">
      <selection sqref="A1:E1"/>
    </sheetView>
  </sheetViews>
  <sheetFormatPr defaultRowHeight="15"/>
  <cols>
    <col min="2" max="2" width="35" bestFit="1" customWidth="1"/>
    <col min="3" max="3" width="8.5703125" customWidth="1"/>
    <col min="4" max="4" width="32.28515625" customWidth="1"/>
    <col min="5" max="5" width="8.85546875" style="1"/>
    <col min="7" max="7" width="8.85546875" style="1"/>
    <col min="8" max="8" width="55.7109375" customWidth="1"/>
    <col min="9" max="9" width="8.5703125" customWidth="1"/>
    <col min="10" max="10" width="9.5703125" customWidth="1"/>
  </cols>
  <sheetData>
    <row r="1" spans="1:10" ht="45">
      <c r="A1" s="6" t="s">
        <v>0</v>
      </c>
      <c r="B1" s="6" t="s">
        <v>1</v>
      </c>
      <c r="C1" s="6" t="s">
        <v>2</v>
      </c>
      <c r="D1" s="6" t="s">
        <v>3</v>
      </c>
      <c r="E1" s="8" t="s">
        <v>4</v>
      </c>
      <c r="F1" s="6" t="s">
        <v>5</v>
      </c>
      <c r="G1" s="8" t="s">
        <v>6</v>
      </c>
      <c r="H1" s="2" t="s">
        <v>7</v>
      </c>
    </row>
    <row r="2" spans="1:10">
      <c r="A2">
        <v>2019</v>
      </c>
      <c r="B2" t="s">
        <v>8</v>
      </c>
      <c r="C2">
        <v>107529</v>
      </c>
      <c r="D2" t="s">
        <v>9</v>
      </c>
      <c r="E2">
        <v>5</v>
      </c>
      <c r="F2" t="s">
        <v>10</v>
      </c>
      <c r="G2" s="7">
        <v>7</v>
      </c>
      <c r="H2" s="2" t="s">
        <v>11</v>
      </c>
      <c r="I2" s="3">
        <v>140</v>
      </c>
      <c r="J2" t="s">
        <v>12</v>
      </c>
    </row>
    <row r="3" spans="1:10">
      <c r="A3">
        <v>343</v>
      </c>
      <c r="B3" t="s">
        <v>13</v>
      </c>
      <c r="C3">
        <v>107527</v>
      </c>
      <c r="D3" t="s">
        <v>14</v>
      </c>
      <c r="E3">
        <v>1.5</v>
      </c>
      <c r="F3" t="s">
        <v>10</v>
      </c>
      <c r="G3" s="7">
        <v>6.25</v>
      </c>
      <c r="H3" t="s">
        <v>15</v>
      </c>
      <c r="I3" s="35">
        <f>'2023-2024 Selected Projects '!$G$1</f>
        <v>104.32</v>
      </c>
      <c r="J3" t="s">
        <v>12</v>
      </c>
    </row>
    <row r="4" spans="1:10">
      <c r="A4">
        <v>2020</v>
      </c>
      <c r="B4" t="s">
        <v>16</v>
      </c>
      <c r="C4">
        <v>107313</v>
      </c>
      <c r="D4" t="s">
        <v>17</v>
      </c>
      <c r="E4">
        <v>1.92</v>
      </c>
      <c r="F4" t="s">
        <v>10</v>
      </c>
      <c r="G4" s="7">
        <v>6</v>
      </c>
      <c r="H4" t="s">
        <v>18</v>
      </c>
      <c r="I4" s="35">
        <f>I2-I3</f>
        <v>35.680000000000007</v>
      </c>
      <c r="J4" t="s">
        <v>12</v>
      </c>
    </row>
    <row r="5" spans="1:10">
      <c r="A5">
        <v>2020</v>
      </c>
      <c r="B5" t="s">
        <v>16</v>
      </c>
      <c r="C5">
        <v>107317</v>
      </c>
      <c r="D5" t="s">
        <v>19</v>
      </c>
      <c r="E5">
        <v>0.72</v>
      </c>
      <c r="F5" t="s">
        <v>10</v>
      </c>
      <c r="G5" s="7">
        <v>6</v>
      </c>
    </row>
    <row r="6" spans="1:10">
      <c r="A6">
        <v>2020</v>
      </c>
      <c r="B6" t="s">
        <v>16</v>
      </c>
      <c r="C6">
        <v>107326</v>
      </c>
      <c r="D6" t="s">
        <v>20</v>
      </c>
      <c r="E6">
        <v>1.92</v>
      </c>
      <c r="F6" t="s">
        <v>10</v>
      </c>
      <c r="G6" s="7">
        <v>6</v>
      </c>
    </row>
    <row r="7" spans="1:10">
      <c r="A7">
        <v>2020</v>
      </c>
      <c r="B7" t="s">
        <v>16</v>
      </c>
      <c r="C7">
        <v>107336</v>
      </c>
      <c r="D7" t="s">
        <v>21</v>
      </c>
      <c r="E7">
        <v>0.96</v>
      </c>
      <c r="F7" t="s">
        <v>10</v>
      </c>
      <c r="G7" s="7">
        <v>6</v>
      </c>
    </row>
    <row r="8" spans="1:10">
      <c r="A8">
        <v>2020</v>
      </c>
      <c r="B8" t="s">
        <v>16</v>
      </c>
      <c r="C8">
        <v>107357</v>
      </c>
      <c r="D8" t="s">
        <v>22</v>
      </c>
      <c r="E8">
        <v>1.92</v>
      </c>
      <c r="F8" t="s">
        <v>10</v>
      </c>
      <c r="G8" s="7">
        <v>6</v>
      </c>
    </row>
    <row r="9" spans="1:10">
      <c r="A9">
        <v>2020</v>
      </c>
      <c r="B9" t="s">
        <v>16</v>
      </c>
      <c r="C9">
        <v>107361</v>
      </c>
      <c r="D9" t="s">
        <v>23</v>
      </c>
      <c r="E9">
        <v>1.92</v>
      </c>
      <c r="F9" t="s">
        <v>10</v>
      </c>
      <c r="G9" s="7">
        <v>6</v>
      </c>
    </row>
    <row r="10" spans="1:10">
      <c r="A10">
        <v>2020</v>
      </c>
      <c r="B10" t="s">
        <v>16</v>
      </c>
      <c r="C10">
        <v>107365</v>
      </c>
      <c r="D10" t="s">
        <v>24</v>
      </c>
      <c r="E10">
        <v>1.8</v>
      </c>
      <c r="F10" t="s">
        <v>10</v>
      </c>
      <c r="G10" s="7">
        <v>6</v>
      </c>
    </row>
    <row r="11" spans="1:10">
      <c r="A11">
        <v>2020</v>
      </c>
      <c r="B11" t="s">
        <v>16</v>
      </c>
      <c r="C11">
        <v>107369</v>
      </c>
      <c r="D11" t="s">
        <v>25</v>
      </c>
      <c r="E11">
        <v>1.56</v>
      </c>
      <c r="F11" t="s">
        <v>10</v>
      </c>
      <c r="G11" s="7">
        <v>6</v>
      </c>
    </row>
    <row r="12" spans="1:10">
      <c r="A12">
        <v>2020</v>
      </c>
      <c r="B12" t="s">
        <v>16</v>
      </c>
      <c r="C12">
        <v>107372</v>
      </c>
      <c r="D12" t="s">
        <v>26</v>
      </c>
      <c r="E12">
        <v>0.48</v>
      </c>
      <c r="F12" t="s">
        <v>10</v>
      </c>
      <c r="G12" s="7">
        <v>6</v>
      </c>
    </row>
    <row r="13" spans="1:10">
      <c r="A13">
        <v>2020</v>
      </c>
      <c r="B13" t="s">
        <v>16</v>
      </c>
      <c r="C13">
        <v>107376</v>
      </c>
      <c r="D13" t="s">
        <v>27</v>
      </c>
      <c r="E13">
        <v>0.48</v>
      </c>
      <c r="F13" t="s">
        <v>10</v>
      </c>
      <c r="G13" s="7">
        <v>6</v>
      </c>
    </row>
    <row r="14" spans="1:10">
      <c r="A14">
        <v>2020</v>
      </c>
      <c r="B14" t="s">
        <v>16</v>
      </c>
      <c r="C14">
        <v>107377</v>
      </c>
      <c r="D14" t="s">
        <v>28</v>
      </c>
      <c r="E14">
        <v>1.44</v>
      </c>
      <c r="F14" t="s">
        <v>10</v>
      </c>
      <c r="G14" s="7">
        <v>6</v>
      </c>
    </row>
    <row r="15" spans="1:10">
      <c r="A15">
        <v>2020</v>
      </c>
      <c r="B15" t="s">
        <v>16</v>
      </c>
      <c r="C15">
        <v>107379</v>
      </c>
      <c r="D15" t="s">
        <v>29</v>
      </c>
      <c r="E15">
        <v>1.32</v>
      </c>
      <c r="F15" t="s">
        <v>10</v>
      </c>
      <c r="G15" s="7">
        <v>6</v>
      </c>
    </row>
    <row r="16" spans="1:10">
      <c r="A16">
        <v>2020</v>
      </c>
      <c r="B16" t="s">
        <v>16</v>
      </c>
      <c r="C16">
        <v>107382</v>
      </c>
      <c r="D16" t="s">
        <v>30</v>
      </c>
      <c r="E16">
        <v>1.08</v>
      </c>
      <c r="F16" t="s">
        <v>10</v>
      </c>
      <c r="G16" s="7">
        <v>6</v>
      </c>
    </row>
    <row r="17" spans="1:7">
      <c r="A17">
        <v>2020</v>
      </c>
      <c r="B17" t="s">
        <v>16</v>
      </c>
      <c r="C17">
        <v>107383</v>
      </c>
      <c r="D17" t="s">
        <v>31</v>
      </c>
      <c r="E17">
        <v>1.92</v>
      </c>
      <c r="F17" t="s">
        <v>10</v>
      </c>
      <c r="G17" s="7">
        <v>6</v>
      </c>
    </row>
    <row r="18" spans="1:7">
      <c r="A18">
        <v>2020</v>
      </c>
      <c r="B18" t="s">
        <v>16</v>
      </c>
      <c r="C18">
        <v>107385</v>
      </c>
      <c r="D18" t="s">
        <v>32</v>
      </c>
      <c r="E18">
        <v>1.08</v>
      </c>
      <c r="F18" t="s">
        <v>10</v>
      </c>
      <c r="G18" s="7">
        <v>6</v>
      </c>
    </row>
    <row r="19" spans="1:7">
      <c r="A19">
        <v>2020</v>
      </c>
      <c r="B19" t="s">
        <v>16</v>
      </c>
      <c r="C19">
        <v>107387</v>
      </c>
      <c r="D19" t="s">
        <v>33</v>
      </c>
      <c r="E19">
        <v>1.08</v>
      </c>
      <c r="F19" t="s">
        <v>10</v>
      </c>
      <c r="G19" s="7">
        <v>6</v>
      </c>
    </row>
    <row r="20" spans="1:7">
      <c r="A20">
        <v>2020</v>
      </c>
      <c r="B20" t="s">
        <v>16</v>
      </c>
      <c r="C20">
        <v>107388</v>
      </c>
      <c r="D20" t="s">
        <v>34</v>
      </c>
      <c r="E20">
        <v>0.96</v>
      </c>
      <c r="F20" t="s">
        <v>10</v>
      </c>
      <c r="G20" s="7">
        <v>6</v>
      </c>
    </row>
    <row r="21" spans="1:7">
      <c r="A21">
        <v>2020</v>
      </c>
      <c r="B21" t="s">
        <v>16</v>
      </c>
      <c r="C21">
        <v>107392</v>
      </c>
      <c r="D21" t="s">
        <v>35</v>
      </c>
      <c r="E21">
        <v>1.32</v>
      </c>
      <c r="F21" t="s">
        <v>10</v>
      </c>
      <c r="G21" s="7">
        <v>6</v>
      </c>
    </row>
    <row r="22" spans="1:7">
      <c r="A22">
        <v>2020</v>
      </c>
      <c r="B22" t="s">
        <v>16</v>
      </c>
      <c r="C22">
        <v>107395</v>
      </c>
      <c r="D22" t="s">
        <v>36</v>
      </c>
      <c r="E22">
        <v>1.92</v>
      </c>
      <c r="F22" t="s">
        <v>10</v>
      </c>
      <c r="G22" s="7">
        <v>6</v>
      </c>
    </row>
    <row r="23" spans="1:7">
      <c r="A23">
        <v>2020</v>
      </c>
      <c r="B23" t="s">
        <v>16</v>
      </c>
      <c r="C23">
        <v>107580</v>
      </c>
      <c r="D23" t="s">
        <v>37</v>
      </c>
      <c r="E23">
        <v>0.48</v>
      </c>
      <c r="F23" t="s">
        <v>10</v>
      </c>
      <c r="G23" s="7">
        <v>6</v>
      </c>
    </row>
    <row r="24" spans="1:7">
      <c r="A24">
        <v>2020</v>
      </c>
      <c r="B24" t="s">
        <v>16</v>
      </c>
      <c r="C24">
        <v>107583</v>
      </c>
      <c r="D24" t="s">
        <v>38</v>
      </c>
      <c r="E24">
        <v>0.48</v>
      </c>
      <c r="F24" t="s">
        <v>10</v>
      </c>
      <c r="G24" s="7">
        <v>6</v>
      </c>
    </row>
    <row r="25" spans="1:7">
      <c r="A25">
        <v>2020</v>
      </c>
      <c r="B25" t="s">
        <v>16</v>
      </c>
      <c r="C25">
        <v>107584</v>
      </c>
      <c r="D25" t="s">
        <v>39</v>
      </c>
      <c r="E25">
        <v>0.48</v>
      </c>
      <c r="F25" t="s">
        <v>10</v>
      </c>
      <c r="G25" s="7">
        <v>6</v>
      </c>
    </row>
    <row r="26" spans="1:7">
      <c r="A26">
        <v>2050</v>
      </c>
      <c r="B26" t="s">
        <v>40</v>
      </c>
      <c r="C26">
        <v>107492</v>
      </c>
      <c r="D26" t="s">
        <v>41</v>
      </c>
      <c r="E26">
        <v>2</v>
      </c>
      <c r="F26" t="s">
        <v>10</v>
      </c>
      <c r="G26" s="7">
        <v>5.9166666666666661</v>
      </c>
    </row>
    <row r="27" spans="1:7">
      <c r="A27">
        <v>343</v>
      </c>
      <c r="B27" t="s">
        <v>13</v>
      </c>
      <c r="C27">
        <v>107521</v>
      </c>
      <c r="D27" t="s">
        <v>42</v>
      </c>
      <c r="E27">
        <v>4.95</v>
      </c>
      <c r="F27" t="s">
        <v>10</v>
      </c>
      <c r="G27" s="7">
        <v>4.583333333333333</v>
      </c>
    </row>
    <row r="28" spans="1:7">
      <c r="A28">
        <v>2021</v>
      </c>
      <c r="B28" t="s">
        <v>43</v>
      </c>
      <c r="C28">
        <v>107558</v>
      </c>
      <c r="D28" t="s">
        <v>44</v>
      </c>
      <c r="E28">
        <v>5</v>
      </c>
      <c r="F28" t="s">
        <v>10</v>
      </c>
      <c r="G28" s="7">
        <v>4.5</v>
      </c>
    </row>
    <row r="29" spans="1:7">
      <c r="A29">
        <v>2021</v>
      </c>
      <c r="B29" t="s">
        <v>43</v>
      </c>
      <c r="C29">
        <v>107573</v>
      </c>
      <c r="D29" t="s">
        <v>45</v>
      </c>
      <c r="E29">
        <v>5</v>
      </c>
      <c r="F29" t="s">
        <v>10</v>
      </c>
      <c r="G29" s="7">
        <v>4.4166666666666661</v>
      </c>
    </row>
    <row r="30" spans="1:7">
      <c r="A30">
        <v>343</v>
      </c>
      <c r="B30" t="s">
        <v>13</v>
      </c>
      <c r="C30">
        <v>107522</v>
      </c>
      <c r="D30" t="s">
        <v>46</v>
      </c>
      <c r="E30">
        <v>5</v>
      </c>
      <c r="F30" t="s">
        <v>10</v>
      </c>
      <c r="G30" s="7">
        <v>4.333333333333333</v>
      </c>
    </row>
    <row r="31" spans="1:7">
      <c r="A31">
        <v>145</v>
      </c>
      <c r="B31" t="s">
        <v>47</v>
      </c>
      <c r="C31">
        <v>107152</v>
      </c>
      <c r="D31" t="s">
        <v>48</v>
      </c>
      <c r="E31">
        <v>5</v>
      </c>
      <c r="F31" t="s">
        <v>10</v>
      </c>
      <c r="G31" s="7">
        <v>4</v>
      </c>
    </row>
    <row r="32" spans="1:7">
      <c r="A32">
        <v>145</v>
      </c>
      <c r="B32" t="s">
        <v>47</v>
      </c>
      <c r="C32">
        <v>107489</v>
      </c>
      <c r="D32" t="s">
        <v>49</v>
      </c>
      <c r="E32">
        <v>5</v>
      </c>
      <c r="F32" t="s">
        <v>10</v>
      </c>
      <c r="G32" s="7">
        <v>4</v>
      </c>
    </row>
    <row r="33" spans="1:7">
      <c r="A33">
        <v>2050</v>
      </c>
      <c r="B33" t="s">
        <v>40</v>
      </c>
      <c r="C33">
        <v>107548</v>
      </c>
      <c r="D33" t="s">
        <v>50</v>
      </c>
      <c r="E33">
        <v>2</v>
      </c>
      <c r="F33" t="s">
        <v>10</v>
      </c>
      <c r="G33" s="7">
        <v>3.9166666666666665</v>
      </c>
    </row>
    <row r="34" spans="1:7">
      <c r="A34">
        <v>2050</v>
      </c>
      <c r="B34" t="s">
        <v>40</v>
      </c>
      <c r="C34">
        <v>107553</v>
      </c>
      <c r="D34" t="s">
        <v>51</v>
      </c>
      <c r="E34">
        <v>2</v>
      </c>
      <c r="F34" t="s">
        <v>10</v>
      </c>
      <c r="G34" s="7">
        <v>3.9166666666666665</v>
      </c>
    </row>
    <row r="35" spans="1:7">
      <c r="A35">
        <v>2050</v>
      </c>
      <c r="B35" t="s">
        <v>40</v>
      </c>
      <c r="C35">
        <v>107565</v>
      </c>
      <c r="D35" t="s">
        <v>52</v>
      </c>
      <c r="E35">
        <v>2</v>
      </c>
      <c r="F35" t="s">
        <v>10</v>
      </c>
      <c r="G35" s="7">
        <v>3.9166666666666665</v>
      </c>
    </row>
    <row r="36" spans="1:7">
      <c r="A36">
        <v>1058</v>
      </c>
      <c r="B36" t="s">
        <v>53</v>
      </c>
      <c r="C36">
        <v>107652</v>
      </c>
      <c r="D36" t="s">
        <v>54</v>
      </c>
      <c r="E36">
        <v>2</v>
      </c>
      <c r="F36" t="s">
        <v>10</v>
      </c>
      <c r="G36" s="7">
        <v>2.833333333333333</v>
      </c>
    </row>
    <row r="37" spans="1:7">
      <c r="A37">
        <v>1058</v>
      </c>
      <c r="B37" t="s">
        <v>53</v>
      </c>
      <c r="C37">
        <v>107657</v>
      </c>
      <c r="D37" t="s">
        <v>55</v>
      </c>
      <c r="E37">
        <v>2</v>
      </c>
      <c r="F37" t="s">
        <v>10</v>
      </c>
      <c r="G37" s="7">
        <v>2.75</v>
      </c>
    </row>
    <row r="38" spans="1:7">
      <c r="A38">
        <v>1058</v>
      </c>
      <c r="B38" t="s">
        <v>53</v>
      </c>
      <c r="C38">
        <v>107660</v>
      </c>
      <c r="D38" t="s">
        <v>56</v>
      </c>
      <c r="E38">
        <v>2</v>
      </c>
      <c r="F38" t="s">
        <v>10</v>
      </c>
      <c r="G38" s="7">
        <v>2.75</v>
      </c>
    </row>
    <row r="39" spans="1:7">
      <c r="A39">
        <v>1058</v>
      </c>
      <c r="B39" t="s">
        <v>53</v>
      </c>
      <c r="C39">
        <v>107663</v>
      </c>
      <c r="D39" t="s">
        <v>57</v>
      </c>
      <c r="E39">
        <v>2</v>
      </c>
      <c r="F39" t="s">
        <v>10</v>
      </c>
      <c r="G39" s="7">
        <v>2.75</v>
      </c>
    </row>
    <row r="40" spans="1:7">
      <c r="A40">
        <v>1101</v>
      </c>
      <c r="B40" t="s">
        <v>58</v>
      </c>
      <c r="C40">
        <v>105976</v>
      </c>
      <c r="D40" t="s">
        <v>59</v>
      </c>
      <c r="E40">
        <v>4.95</v>
      </c>
      <c r="F40" t="s">
        <v>10</v>
      </c>
      <c r="G40" s="7">
        <v>2</v>
      </c>
    </row>
    <row r="41" spans="1:7">
      <c r="A41">
        <v>1101</v>
      </c>
      <c r="B41" t="s">
        <v>58</v>
      </c>
      <c r="C41">
        <v>107052</v>
      </c>
      <c r="D41" t="s">
        <v>60</v>
      </c>
      <c r="E41">
        <v>4.25</v>
      </c>
      <c r="F41" t="s">
        <v>10</v>
      </c>
      <c r="G41" s="7">
        <v>2</v>
      </c>
    </row>
    <row r="42" spans="1:7">
      <c r="A42">
        <v>145</v>
      </c>
      <c r="B42" t="s">
        <v>47</v>
      </c>
      <c r="C42">
        <v>107485</v>
      </c>
      <c r="D42" t="s">
        <v>61</v>
      </c>
      <c r="E42">
        <v>5</v>
      </c>
      <c r="F42" t="s">
        <v>10</v>
      </c>
      <c r="G42" s="7">
        <v>1.6666666666666665</v>
      </c>
    </row>
    <row r="43" spans="1:7">
      <c r="A43">
        <v>95</v>
      </c>
      <c r="B43" t="s">
        <v>62</v>
      </c>
      <c r="C43">
        <v>107554</v>
      </c>
      <c r="D43" t="s">
        <v>63</v>
      </c>
      <c r="E43">
        <v>5</v>
      </c>
      <c r="F43" t="s">
        <v>10</v>
      </c>
      <c r="G43" s="7">
        <v>-1</v>
      </c>
    </row>
    <row r="44" spans="1:7">
      <c r="E44"/>
    </row>
    <row r="45" spans="1:7">
      <c r="E45"/>
    </row>
    <row r="46" spans="1:7">
      <c r="E46"/>
    </row>
    <row r="47" spans="1:7">
      <c r="E47"/>
    </row>
    <row r="48" spans="1:7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  <row r="169" spans="5:5">
      <c r="E169"/>
    </row>
    <row r="170" spans="5:5">
      <c r="E170"/>
    </row>
    <row r="171" spans="5:5">
      <c r="E171"/>
    </row>
    <row r="172" spans="5:5">
      <c r="E172"/>
    </row>
    <row r="173" spans="5:5">
      <c r="E173"/>
    </row>
    <row r="174" spans="5:5">
      <c r="E174"/>
    </row>
    <row r="175" spans="5:5">
      <c r="E175"/>
    </row>
    <row r="176" spans="5:5">
      <c r="E176"/>
    </row>
    <row r="177" spans="5:5">
      <c r="E177"/>
    </row>
    <row r="178" spans="5:5">
      <c r="E178"/>
    </row>
    <row r="179" spans="5:5">
      <c r="E179"/>
    </row>
    <row r="180" spans="5:5">
      <c r="E180"/>
    </row>
    <row r="181" spans="5:5">
      <c r="E181"/>
    </row>
    <row r="182" spans="5:5">
      <c r="E182"/>
    </row>
    <row r="183" spans="5:5">
      <c r="E183"/>
    </row>
    <row r="184" spans="5:5">
      <c r="E184"/>
    </row>
    <row r="185" spans="5:5">
      <c r="E185"/>
    </row>
    <row r="186" spans="5:5">
      <c r="E186"/>
    </row>
    <row r="187" spans="5:5">
      <c r="E187"/>
    </row>
    <row r="188" spans="5:5">
      <c r="E188"/>
    </row>
    <row r="189" spans="5:5">
      <c r="E189"/>
    </row>
    <row r="190" spans="5:5">
      <c r="E190"/>
    </row>
    <row r="191" spans="5:5">
      <c r="E191"/>
    </row>
    <row r="192" spans="5:5">
      <c r="E192"/>
    </row>
    <row r="193" spans="5:5">
      <c r="E193"/>
    </row>
    <row r="194" spans="5:5">
      <c r="E194"/>
    </row>
    <row r="195" spans="5:5">
      <c r="E195"/>
    </row>
    <row r="196" spans="5:5">
      <c r="E196"/>
    </row>
    <row r="197" spans="5:5">
      <c r="E197"/>
    </row>
    <row r="198" spans="5:5">
      <c r="E198"/>
    </row>
    <row r="199" spans="5:5">
      <c r="E199"/>
    </row>
    <row r="200" spans="5:5">
      <c r="E200"/>
    </row>
    <row r="201" spans="5:5">
      <c r="E201"/>
    </row>
    <row r="202" spans="5:5">
      <c r="E202"/>
    </row>
    <row r="203" spans="5:5">
      <c r="E203"/>
    </row>
    <row r="204" spans="5:5">
      <c r="E204"/>
    </row>
    <row r="205" spans="5:5">
      <c r="E205"/>
    </row>
    <row r="206" spans="5:5">
      <c r="E206"/>
    </row>
    <row r="207" spans="5:5">
      <c r="E207"/>
    </row>
    <row r="208" spans="5:5">
      <c r="E208"/>
    </row>
    <row r="209" spans="5:5">
      <c r="E209"/>
    </row>
    <row r="210" spans="5:5">
      <c r="E210"/>
    </row>
    <row r="211" spans="5:5">
      <c r="E211"/>
    </row>
    <row r="212" spans="5:5">
      <c r="E212"/>
    </row>
    <row r="213" spans="5:5">
      <c r="E213"/>
    </row>
    <row r="214" spans="5:5">
      <c r="E214"/>
    </row>
    <row r="215" spans="5:5">
      <c r="E215"/>
    </row>
    <row r="216" spans="5:5">
      <c r="E216"/>
    </row>
    <row r="217" spans="5:5">
      <c r="E217"/>
    </row>
    <row r="218" spans="5:5">
      <c r="E218"/>
    </row>
    <row r="219" spans="5:5">
      <c r="E219"/>
    </row>
    <row r="220" spans="5:5">
      <c r="E220"/>
    </row>
    <row r="221" spans="5:5">
      <c r="E221"/>
    </row>
    <row r="222" spans="5:5">
      <c r="E222"/>
    </row>
    <row r="223" spans="5:5">
      <c r="E223"/>
    </row>
    <row r="224" spans="5:5">
      <c r="E224"/>
    </row>
    <row r="225" spans="5:5">
      <c r="E225"/>
    </row>
    <row r="226" spans="5:5">
      <c r="E226"/>
    </row>
    <row r="227" spans="5:5">
      <c r="E227"/>
    </row>
    <row r="228" spans="5:5">
      <c r="E228"/>
    </row>
    <row r="229" spans="5:5">
      <c r="E229"/>
    </row>
    <row r="230" spans="5:5">
      <c r="E230"/>
    </row>
    <row r="231" spans="5:5">
      <c r="E231"/>
    </row>
    <row r="232" spans="5:5">
      <c r="E232"/>
    </row>
    <row r="233" spans="5:5">
      <c r="E233"/>
    </row>
    <row r="234" spans="5:5">
      <c r="E234"/>
    </row>
    <row r="235" spans="5:5">
      <c r="E235"/>
    </row>
    <row r="236" spans="5:5">
      <c r="E236"/>
    </row>
    <row r="237" spans="5:5">
      <c r="E237"/>
    </row>
    <row r="238" spans="5:5">
      <c r="E238"/>
    </row>
    <row r="239" spans="5:5">
      <c r="E239"/>
    </row>
    <row r="240" spans="5:5">
      <c r="E240"/>
    </row>
    <row r="241" spans="5:5">
      <c r="E241"/>
    </row>
    <row r="242" spans="5:5">
      <c r="E242"/>
    </row>
    <row r="243" spans="5:5">
      <c r="E243"/>
    </row>
    <row r="244" spans="5:5">
      <c r="E244"/>
    </row>
    <row r="245" spans="5:5">
      <c r="E245"/>
    </row>
    <row r="246" spans="5:5">
      <c r="E246"/>
    </row>
    <row r="247" spans="5:5">
      <c r="E247"/>
    </row>
    <row r="248" spans="5:5">
      <c r="E248"/>
    </row>
    <row r="249" spans="5:5">
      <c r="E249"/>
    </row>
    <row r="250" spans="5:5">
      <c r="E250"/>
    </row>
    <row r="251" spans="5:5">
      <c r="E251"/>
    </row>
    <row r="252" spans="5:5">
      <c r="E252"/>
    </row>
    <row r="253" spans="5:5">
      <c r="E253"/>
    </row>
    <row r="254" spans="5:5">
      <c r="E254"/>
    </row>
    <row r="255" spans="5:5">
      <c r="E255"/>
    </row>
    <row r="256" spans="5:5">
      <c r="E256"/>
    </row>
    <row r="257" spans="5:5">
      <c r="E257"/>
    </row>
    <row r="258" spans="5:5">
      <c r="E258"/>
    </row>
    <row r="259" spans="5:5">
      <c r="E259"/>
    </row>
    <row r="260" spans="5:5">
      <c r="E260"/>
    </row>
    <row r="261" spans="5:5">
      <c r="E261"/>
    </row>
    <row r="262" spans="5:5">
      <c r="E262"/>
    </row>
    <row r="263" spans="5:5">
      <c r="E263"/>
    </row>
    <row r="264" spans="5:5">
      <c r="E264"/>
    </row>
    <row r="265" spans="5:5">
      <c r="E265"/>
    </row>
    <row r="266" spans="5:5">
      <c r="E266"/>
    </row>
    <row r="267" spans="5:5">
      <c r="E267"/>
    </row>
    <row r="268" spans="5:5">
      <c r="E268"/>
    </row>
    <row r="269" spans="5:5">
      <c r="E269"/>
    </row>
    <row r="270" spans="5:5">
      <c r="E270"/>
    </row>
    <row r="271" spans="5:5">
      <c r="E271"/>
    </row>
    <row r="272" spans="5:5">
      <c r="E272"/>
    </row>
    <row r="273" spans="5:5">
      <c r="E273"/>
    </row>
    <row r="274" spans="5:5">
      <c r="E274"/>
    </row>
  </sheetData>
  <autoFilter ref="A1:G274" xr:uid="{EECD734C-A310-4A62-9ED1-82CDA5BCD985}">
    <sortState xmlns:xlrd2="http://schemas.microsoft.com/office/spreadsheetml/2017/richdata2" ref="A2:G274">
      <sortCondition descending="1" ref="G1:G274"/>
    </sortState>
  </autoFilter>
  <conditionalFormatting sqref="C232:C262 C264:C273">
    <cfRule type="duplicateValues" dxfId="5" priority="6"/>
  </conditionalFormatting>
  <conditionalFormatting sqref="C263">
    <cfRule type="duplicateValues" dxfId="4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1676-52F4-4D08-BAF3-13295A8D7ACD}">
  <dimension ref="A1:AD85"/>
  <sheetViews>
    <sheetView showZeros="0" tabSelected="1" zoomScale="90" zoomScaleNormal="90" workbookViewId="0">
      <pane ySplit="4" topLeftCell="A5" activePane="bottomLeft" state="frozen"/>
      <selection pane="bottomLeft" activeCell="D1" sqref="D1"/>
    </sheetView>
  </sheetViews>
  <sheetFormatPr defaultRowHeight="15"/>
  <cols>
    <col min="2" max="2" width="14.42578125" customWidth="1"/>
    <col min="3" max="3" width="33.140625" customWidth="1"/>
    <col min="4" max="4" width="44.7109375" bestFit="1" customWidth="1"/>
    <col min="5" max="5" width="31.28515625" bestFit="1" customWidth="1"/>
    <col min="6" max="6" width="11.42578125" style="1" customWidth="1"/>
    <col min="7" max="7" width="10.85546875" customWidth="1"/>
    <col min="8" max="8" width="9.28515625" bestFit="1" customWidth="1"/>
    <col min="9" max="25" width="9.140625" style="5" customWidth="1"/>
    <col min="26" max="26" width="9.85546875" style="1" customWidth="1"/>
    <col min="27" max="27" width="9.140625" style="1" customWidth="1"/>
    <col min="28" max="28" width="8.85546875" style="35"/>
    <col min="29" max="29" width="17.140625" style="29" customWidth="1"/>
    <col min="30" max="30" width="10.140625" bestFit="1" customWidth="1"/>
  </cols>
  <sheetData>
    <row r="1" spans="1:30" ht="68.45" customHeight="1">
      <c r="B1" s="4"/>
      <c r="H1" s="3"/>
      <c r="I1" s="14"/>
      <c r="J1" s="15"/>
      <c r="K1" s="15"/>
      <c r="L1" s="15"/>
      <c r="M1" s="15"/>
      <c r="N1" s="15"/>
      <c r="O1" s="15"/>
      <c r="P1" s="15"/>
      <c r="Q1" s="15"/>
      <c r="R1" s="15"/>
      <c r="S1" s="17" t="s">
        <v>64</v>
      </c>
      <c r="T1" s="15"/>
      <c r="U1" s="15"/>
      <c r="V1" s="15"/>
      <c r="W1" s="15"/>
      <c r="X1" s="15"/>
      <c r="Y1" s="15"/>
      <c r="Z1" s="16"/>
      <c r="AA1" s="16"/>
      <c r="AB1" s="10"/>
    </row>
    <row r="2" spans="1:30" ht="15" customHeight="1">
      <c r="B2" s="32"/>
      <c r="H2" s="3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23"/>
      <c r="AA2" s="23"/>
      <c r="AB2" s="11"/>
    </row>
    <row r="3" spans="1:30" ht="14.45" customHeight="1">
      <c r="H3" s="3"/>
      <c r="I3" s="41" t="s">
        <v>65</v>
      </c>
      <c r="J3" s="42"/>
      <c r="K3" s="42"/>
      <c r="L3" s="42"/>
      <c r="M3" s="42"/>
      <c r="N3" s="43"/>
      <c r="O3" s="44" t="s">
        <v>66</v>
      </c>
      <c r="P3" s="45"/>
      <c r="Q3" s="45"/>
      <c r="R3" s="46"/>
      <c r="S3" s="47" t="s">
        <v>67</v>
      </c>
      <c r="T3" s="48"/>
      <c r="U3" s="48"/>
      <c r="V3" s="48"/>
      <c r="W3" s="49"/>
      <c r="X3" s="50" t="s">
        <v>68</v>
      </c>
      <c r="Y3" s="51"/>
      <c r="Z3" s="51"/>
      <c r="AA3" s="52"/>
      <c r="AB3" s="9"/>
    </row>
    <row r="4" spans="1:30" ht="90">
      <c r="A4" s="6" t="s">
        <v>0</v>
      </c>
      <c r="B4" s="6" t="s">
        <v>2</v>
      </c>
      <c r="C4" s="6" t="s">
        <v>1</v>
      </c>
      <c r="D4" s="6" t="s">
        <v>3</v>
      </c>
      <c r="E4" s="6" t="s">
        <v>69</v>
      </c>
      <c r="F4" s="8" t="s">
        <v>4</v>
      </c>
      <c r="G4" s="6" t="s">
        <v>5</v>
      </c>
      <c r="H4" s="6" t="s">
        <v>70</v>
      </c>
      <c r="I4" s="18" t="s">
        <v>71</v>
      </c>
      <c r="J4" s="18" t="s">
        <v>72</v>
      </c>
      <c r="K4" s="18" t="s">
        <v>73</v>
      </c>
      <c r="L4" s="18" t="s">
        <v>74</v>
      </c>
      <c r="M4" s="18" t="s">
        <v>75</v>
      </c>
      <c r="N4" s="18" t="s">
        <v>76</v>
      </c>
      <c r="O4" s="19" t="s">
        <v>77</v>
      </c>
      <c r="P4" s="19" t="s">
        <v>78</v>
      </c>
      <c r="Q4" s="19" t="s">
        <v>79</v>
      </c>
      <c r="R4" s="19" t="s">
        <v>80</v>
      </c>
      <c r="S4" s="20" t="s">
        <v>81</v>
      </c>
      <c r="T4" s="20" t="s">
        <v>82</v>
      </c>
      <c r="U4" s="20" t="s">
        <v>83</v>
      </c>
      <c r="V4" s="20" t="s">
        <v>84</v>
      </c>
      <c r="W4" s="20" t="s">
        <v>85</v>
      </c>
      <c r="X4" s="24" t="s">
        <v>86</v>
      </c>
      <c r="Y4" s="24" t="s">
        <v>87</v>
      </c>
      <c r="Z4" s="21" t="s">
        <v>88</v>
      </c>
      <c r="AA4" s="21" t="s">
        <v>89</v>
      </c>
      <c r="AB4" s="22" t="s">
        <v>90</v>
      </c>
      <c r="AC4" s="26" t="s">
        <v>91</v>
      </c>
    </row>
    <row r="5" spans="1:30">
      <c r="A5">
        <v>2019</v>
      </c>
      <c r="B5">
        <v>107529</v>
      </c>
      <c r="C5" t="s">
        <v>8</v>
      </c>
      <c r="D5" t="s">
        <v>9</v>
      </c>
      <c r="E5" t="s">
        <v>8</v>
      </c>
      <c r="F5">
        <v>5</v>
      </c>
      <c r="G5" t="s">
        <v>10</v>
      </c>
      <c r="H5" t="s">
        <v>92</v>
      </c>
      <c r="I5" s="27">
        <v>0</v>
      </c>
      <c r="J5" s="27">
        <v>2</v>
      </c>
      <c r="K5" s="27">
        <v>0</v>
      </c>
      <c r="L5" s="27">
        <v>1</v>
      </c>
      <c r="M5" s="27">
        <v>0</v>
      </c>
      <c r="N5" s="36">
        <f t="shared" ref="N5:N46" si="0">SUM(I5:M5)</f>
        <v>3</v>
      </c>
      <c r="O5" s="27">
        <v>2</v>
      </c>
      <c r="P5" s="27">
        <v>0</v>
      </c>
      <c r="Q5" s="27">
        <v>2</v>
      </c>
      <c r="R5" s="37">
        <f t="shared" ref="R5:R46" si="1">SUM(O5:Q5)</f>
        <v>4</v>
      </c>
      <c r="S5" s="27">
        <v>0</v>
      </c>
      <c r="T5" s="27">
        <v>0</v>
      </c>
      <c r="U5" s="27">
        <v>0</v>
      </c>
      <c r="V5" s="27">
        <v>0</v>
      </c>
      <c r="W5" s="38">
        <f t="shared" ref="W5:W46" si="2">SUM(S5:V5)</f>
        <v>0</v>
      </c>
      <c r="X5" s="27">
        <v>0</v>
      </c>
      <c r="Y5" s="27" t="s">
        <v>93</v>
      </c>
      <c r="Z5" s="28">
        <v>0</v>
      </c>
      <c r="AA5" s="39">
        <f t="shared" ref="AA5:AA46" si="3">SUM(X5:Z5)</f>
        <v>0</v>
      </c>
      <c r="AB5" s="31">
        <f t="shared" ref="AB5:AB46" si="4">SUM(N5,R5,W5,AA5)</f>
        <v>7</v>
      </c>
      <c r="AC5" s="30">
        <v>0</v>
      </c>
      <c r="AD5" s="1"/>
    </row>
    <row r="6" spans="1:30" ht="14.45" customHeight="1">
      <c r="A6">
        <v>343</v>
      </c>
      <c r="B6">
        <v>107527</v>
      </c>
      <c r="C6" t="s">
        <v>13</v>
      </c>
      <c r="D6" t="s">
        <v>14</v>
      </c>
      <c r="E6" t="s">
        <v>94</v>
      </c>
      <c r="F6">
        <v>1.5</v>
      </c>
      <c r="G6" t="s">
        <v>10</v>
      </c>
      <c r="H6" t="s">
        <v>92</v>
      </c>
      <c r="I6" s="27">
        <v>0</v>
      </c>
      <c r="J6" s="27">
        <v>0</v>
      </c>
      <c r="K6" s="27">
        <v>1</v>
      </c>
      <c r="L6" s="27">
        <v>1</v>
      </c>
      <c r="M6" s="27" t="s">
        <v>93</v>
      </c>
      <c r="N6" s="36">
        <f t="shared" si="0"/>
        <v>2</v>
      </c>
      <c r="O6" s="27">
        <v>0</v>
      </c>
      <c r="P6" s="27">
        <v>0</v>
      </c>
      <c r="Q6" s="27">
        <v>0</v>
      </c>
      <c r="R6" s="37">
        <f t="shared" si="1"/>
        <v>0</v>
      </c>
      <c r="S6" s="27">
        <v>0</v>
      </c>
      <c r="T6" s="27">
        <v>0</v>
      </c>
      <c r="U6" s="27">
        <v>0</v>
      </c>
      <c r="V6" s="27">
        <v>1</v>
      </c>
      <c r="W6" s="38">
        <f t="shared" si="2"/>
        <v>1</v>
      </c>
      <c r="X6" s="27">
        <v>1</v>
      </c>
      <c r="Y6" s="27">
        <v>2</v>
      </c>
      <c r="Z6" s="28">
        <v>0.24999999999999989</v>
      </c>
      <c r="AA6" s="39">
        <f t="shared" si="3"/>
        <v>3.25</v>
      </c>
      <c r="AB6" s="31">
        <f t="shared" si="4"/>
        <v>6.25</v>
      </c>
      <c r="AC6" s="30">
        <v>45077</v>
      </c>
      <c r="AD6" s="1"/>
    </row>
    <row r="7" spans="1:30" ht="14.45" customHeight="1">
      <c r="A7">
        <v>2020</v>
      </c>
      <c r="B7">
        <v>107313</v>
      </c>
      <c r="C7" t="s">
        <v>16</v>
      </c>
      <c r="D7" t="s">
        <v>17</v>
      </c>
      <c r="E7" t="s">
        <v>16</v>
      </c>
      <c r="F7">
        <v>1.92</v>
      </c>
      <c r="G7" t="s">
        <v>10</v>
      </c>
      <c r="H7" t="s">
        <v>92</v>
      </c>
      <c r="I7" s="27">
        <v>2</v>
      </c>
      <c r="J7" s="27">
        <v>0</v>
      </c>
      <c r="K7" s="27">
        <v>0</v>
      </c>
      <c r="L7" s="27">
        <v>0</v>
      </c>
      <c r="M7" s="27">
        <v>0</v>
      </c>
      <c r="N7" s="36">
        <f t="shared" si="0"/>
        <v>2</v>
      </c>
      <c r="O7" s="27">
        <v>2</v>
      </c>
      <c r="P7" s="27">
        <v>0</v>
      </c>
      <c r="Q7" s="27">
        <v>2</v>
      </c>
      <c r="R7" s="37">
        <f t="shared" si="1"/>
        <v>4</v>
      </c>
      <c r="S7" s="27">
        <v>0</v>
      </c>
      <c r="T7" s="27">
        <v>0</v>
      </c>
      <c r="U7" s="27">
        <v>0</v>
      </c>
      <c r="V7" s="27">
        <v>0</v>
      </c>
      <c r="W7" s="38">
        <f t="shared" si="2"/>
        <v>0</v>
      </c>
      <c r="X7" s="27">
        <v>0</v>
      </c>
      <c r="Y7" s="27">
        <v>0</v>
      </c>
      <c r="Z7" s="28">
        <v>0</v>
      </c>
      <c r="AA7" s="39">
        <f t="shared" si="3"/>
        <v>0</v>
      </c>
      <c r="AB7" s="31">
        <f t="shared" si="4"/>
        <v>6</v>
      </c>
      <c r="AC7" s="30">
        <v>0</v>
      </c>
      <c r="AD7" s="1"/>
    </row>
    <row r="8" spans="1:30" ht="14.45" customHeight="1">
      <c r="A8">
        <v>2020</v>
      </c>
      <c r="B8">
        <v>107317</v>
      </c>
      <c r="C8" t="s">
        <v>16</v>
      </c>
      <c r="D8" t="s">
        <v>19</v>
      </c>
      <c r="E8" t="s">
        <v>16</v>
      </c>
      <c r="F8">
        <v>0.72</v>
      </c>
      <c r="G8" t="s">
        <v>10</v>
      </c>
      <c r="H8" t="s">
        <v>92</v>
      </c>
      <c r="I8" s="27">
        <v>2</v>
      </c>
      <c r="J8" s="27">
        <v>0</v>
      </c>
      <c r="K8" s="27">
        <v>0</v>
      </c>
      <c r="L8" s="27">
        <v>0</v>
      </c>
      <c r="M8" s="27">
        <v>0</v>
      </c>
      <c r="N8" s="36">
        <f t="shared" si="0"/>
        <v>2</v>
      </c>
      <c r="O8" s="27">
        <v>2</v>
      </c>
      <c r="P8" s="27">
        <v>0</v>
      </c>
      <c r="Q8" s="27">
        <v>2</v>
      </c>
      <c r="R8" s="37">
        <f t="shared" si="1"/>
        <v>4</v>
      </c>
      <c r="S8" s="27">
        <v>0</v>
      </c>
      <c r="T8" s="27">
        <v>0</v>
      </c>
      <c r="U8" s="27">
        <v>0</v>
      </c>
      <c r="V8" s="27">
        <v>0</v>
      </c>
      <c r="W8" s="38">
        <f t="shared" si="2"/>
        <v>0</v>
      </c>
      <c r="X8" s="27">
        <v>0</v>
      </c>
      <c r="Y8" s="27">
        <v>0</v>
      </c>
      <c r="Z8" s="28">
        <v>0</v>
      </c>
      <c r="AA8" s="39">
        <f t="shared" si="3"/>
        <v>0</v>
      </c>
      <c r="AB8" s="31">
        <f t="shared" si="4"/>
        <v>6</v>
      </c>
      <c r="AC8" s="30">
        <v>0</v>
      </c>
      <c r="AD8" s="1"/>
    </row>
    <row r="9" spans="1:30" ht="14.45" customHeight="1">
      <c r="A9">
        <v>2020</v>
      </c>
      <c r="B9">
        <v>107326</v>
      </c>
      <c r="C9" t="s">
        <v>16</v>
      </c>
      <c r="D9" t="s">
        <v>20</v>
      </c>
      <c r="E9" t="s">
        <v>16</v>
      </c>
      <c r="F9">
        <v>1.92</v>
      </c>
      <c r="G9" t="s">
        <v>10</v>
      </c>
      <c r="H9" t="s">
        <v>92</v>
      </c>
      <c r="I9" s="27">
        <v>2</v>
      </c>
      <c r="J9" s="27">
        <v>0</v>
      </c>
      <c r="K9" s="27">
        <v>0</v>
      </c>
      <c r="L9" s="27">
        <v>0</v>
      </c>
      <c r="M9" s="27">
        <v>0</v>
      </c>
      <c r="N9" s="36">
        <f t="shared" si="0"/>
        <v>2</v>
      </c>
      <c r="O9" s="27">
        <v>2</v>
      </c>
      <c r="P9" s="27">
        <v>0</v>
      </c>
      <c r="Q9" s="27">
        <v>2</v>
      </c>
      <c r="R9" s="37">
        <f t="shared" si="1"/>
        <v>4</v>
      </c>
      <c r="S9" s="27">
        <v>0</v>
      </c>
      <c r="T9" s="27">
        <v>0</v>
      </c>
      <c r="U9" s="27">
        <v>0</v>
      </c>
      <c r="V9" s="27">
        <v>0</v>
      </c>
      <c r="W9" s="38">
        <f t="shared" si="2"/>
        <v>0</v>
      </c>
      <c r="X9" s="27">
        <v>0</v>
      </c>
      <c r="Y9" s="27">
        <v>0</v>
      </c>
      <c r="Z9" s="28">
        <v>0</v>
      </c>
      <c r="AA9" s="39">
        <f t="shared" si="3"/>
        <v>0</v>
      </c>
      <c r="AB9" s="31">
        <f t="shared" si="4"/>
        <v>6</v>
      </c>
      <c r="AC9" s="30">
        <v>0</v>
      </c>
      <c r="AD9" s="1"/>
    </row>
    <row r="10" spans="1:30" ht="14.45" customHeight="1">
      <c r="A10">
        <v>2020</v>
      </c>
      <c r="B10">
        <v>107336</v>
      </c>
      <c r="C10" t="s">
        <v>16</v>
      </c>
      <c r="D10" t="s">
        <v>21</v>
      </c>
      <c r="E10" t="s">
        <v>16</v>
      </c>
      <c r="F10">
        <v>0.96</v>
      </c>
      <c r="G10" t="s">
        <v>10</v>
      </c>
      <c r="H10" t="s">
        <v>92</v>
      </c>
      <c r="I10" s="27">
        <v>2</v>
      </c>
      <c r="J10" s="27">
        <v>0</v>
      </c>
      <c r="K10" s="27">
        <v>0</v>
      </c>
      <c r="L10" s="27">
        <v>0</v>
      </c>
      <c r="M10" s="27">
        <v>0</v>
      </c>
      <c r="N10" s="36">
        <f t="shared" si="0"/>
        <v>2</v>
      </c>
      <c r="O10" s="27">
        <v>2</v>
      </c>
      <c r="P10" s="27">
        <v>0</v>
      </c>
      <c r="Q10" s="27">
        <v>2</v>
      </c>
      <c r="R10" s="37">
        <f t="shared" si="1"/>
        <v>4</v>
      </c>
      <c r="S10" s="27">
        <v>0</v>
      </c>
      <c r="T10" s="27">
        <v>0</v>
      </c>
      <c r="U10" s="27">
        <v>0</v>
      </c>
      <c r="V10" s="27">
        <v>0</v>
      </c>
      <c r="W10" s="38">
        <f t="shared" si="2"/>
        <v>0</v>
      </c>
      <c r="X10" s="27">
        <v>0</v>
      </c>
      <c r="Y10" s="27">
        <v>0</v>
      </c>
      <c r="Z10" s="28">
        <v>0</v>
      </c>
      <c r="AA10" s="39">
        <f t="shared" si="3"/>
        <v>0</v>
      </c>
      <c r="AB10" s="31">
        <f t="shared" si="4"/>
        <v>6</v>
      </c>
      <c r="AC10" s="30">
        <v>0</v>
      </c>
      <c r="AD10" s="1"/>
    </row>
    <row r="11" spans="1:30" ht="14.45" customHeight="1">
      <c r="A11">
        <v>2020</v>
      </c>
      <c r="B11">
        <v>107357</v>
      </c>
      <c r="C11" t="s">
        <v>16</v>
      </c>
      <c r="D11" t="s">
        <v>22</v>
      </c>
      <c r="E11" t="s">
        <v>16</v>
      </c>
      <c r="F11">
        <v>1.92</v>
      </c>
      <c r="G11" t="s">
        <v>10</v>
      </c>
      <c r="H11" t="s">
        <v>92</v>
      </c>
      <c r="I11" s="27">
        <v>2</v>
      </c>
      <c r="J11" s="27">
        <v>0</v>
      </c>
      <c r="K11" s="27">
        <v>0</v>
      </c>
      <c r="L11" s="27">
        <v>0</v>
      </c>
      <c r="M11" s="27">
        <v>0</v>
      </c>
      <c r="N11" s="36">
        <f t="shared" si="0"/>
        <v>2</v>
      </c>
      <c r="O11" s="27">
        <v>2</v>
      </c>
      <c r="P11" s="27">
        <v>0</v>
      </c>
      <c r="Q11" s="27">
        <v>2</v>
      </c>
      <c r="R11" s="37">
        <f t="shared" si="1"/>
        <v>4</v>
      </c>
      <c r="S11" s="27">
        <v>0</v>
      </c>
      <c r="T11" s="27">
        <v>0</v>
      </c>
      <c r="U11" s="27">
        <v>0</v>
      </c>
      <c r="V11" s="27">
        <v>0</v>
      </c>
      <c r="W11" s="38">
        <f t="shared" si="2"/>
        <v>0</v>
      </c>
      <c r="X11" s="27">
        <v>0</v>
      </c>
      <c r="Y11" s="27">
        <v>0</v>
      </c>
      <c r="Z11" s="28">
        <v>0</v>
      </c>
      <c r="AA11" s="39">
        <f t="shared" si="3"/>
        <v>0</v>
      </c>
      <c r="AB11" s="31">
        <f t="shared" si="4"/>
        <v>6</v>
      </c>
      <c r="AC11" s="30">
        <v>0</v>
      </c>
      <c r="AD11" s="1"/>
    </row>
    <row r="12" spans="1:30" ht="14.45" customHeight="1">
      <c r="A12">
        <v>2020</v>
      </c>
      <c r="B12">
        <v>107361</v>
      </c>
      <c r="C12" t="s">
        <v>16</v>
      </c>
      <c r="D12" t="s">
        <v>23</v>
      </c>
      <c r="E12" t="s">
        <v>16</v>
      </c>
      <c r="F12">
        <v>1.92</v>
      </c>
      <c r="G12" t="s">
        <v>10</v>
      </c>
      <c r="H12" t="s">
        <v>92</v>
      </c>
      <c r="I12" s="27">
        <v>2</v>
      </c>
      <c r="J12" s="27">
        <v>0</v>
      </c>
      <c r="K12" s="27">
        <v>0</v>
      </c>
      <c r="L12" s="27">
        <v>0</v>
      </c>
      <c r="M12" s="27">
        <v>0</v>
      </c>
      <c r="N12" s="36">
        <f t="shared" si="0"/>
        <v>2</v>
      </c>
      <c r="O12" s="27">
        <v>2</v>
      </c>
      <c r="P12" s="27">
        <v>0</v>
      </c>
      <c r="Q12" s="27">
        <v>2</v>
      </c>
      <c r="R12" s="37">
        <f t="shared" si="1"/>
        <v>4</v>
      </c>
      <c r="S12" s="27">
        <v>0</v>
      </c>
      <c r="T12" s="27">
        <v>0</v>
      </c>
      <c r="U12" s="27">
        <v>0</v>
      </c>
      <c r="V12" s="27">
        <v>0</v>
      </c>
      <c r="W12" s="38">
        <f t="shared" si="2"/>
        <v>0</v>
      </c>
      <c r="X12" s="27">
        <v>0</v>
      </c>
      <c r="Y12" s="27">
        <v>0</v>
      </c>
      <c r="Z12" s="28">
        <v>0</v>
      </c>
      <c r="AA12" s="39">
        <f t="shared" si="3"/>
        <v>0</v>
      </c>
      <c r="AB12" s="31">
        <f t="shared" si="4"/>
        <v>6</v>
      </c>
      <c r="AC12" s="30">
        <v>0</v>
      </c>
      <c r="AD12" s="1"/>
    </row>
    <row r="13" spans="1:30" ht="14.45" customHeight="1">
      <c r="A13">
        <v>2020</v>
      </c>
      <c r="B13">
        <v>107365</v>
      </c>
      <c r="C13" t="s">
        <v>16</v>
      </c>
      <c r="D13" t="s">
        <v>24</v>
      </c>
      <c r="E13" t="s">
        <v>16</v>
      </c>
      <c r="F13">
        <v>1.8</v>
      </c>
      <c r="G13" t="s">
        <v>10</v>
      </c>
      <c r="H13" t="s">
        <v>92</v>
      </c>
      <c r="I13" s="27">
        <v>2</v>
      </c>
      <c r="J13" s="27">
        <v>0</v>
      </c>
      <c r="K13" s="27">
        <v>0</v>
      </c>
      <c r="L13" s="27">
        <v>0</v>
      </c>
      <c r="M13" s="27">
        <v>0</v>
      </c>
      <c r="N13" s="36">
        <f t="shared" si="0"/>
        <v>2</v>
      </c>
      <c r="O13" s="27">
        <v>2</v>
      </c>
      <c r="P13" s="27">
        <v>0</v>
      </c>
      <c r="Q13" s="27">
        <v>2</v>
      </c>
      <c r="R13" s="37">
        <f t="shared" si="1"/>
        <v>4</v>
      </c>
      <c r="S13" s="27">
        <v>0</v>
      </c>
      <c r="T13" s="27">
        <v>0</v>
      </c>
      <c r="U13" s="27">
        <v>0</v>
      </c>
      <c r="V13" s="27">
        <v>0</v>
      </c>
      <c r="W13" s="38">
        <f t="shared" si="2"/>
        <v>0</v>
      </c>
      <c r="X13" s="27">
        <v>0</v>
      </c>
      <c r="Y13" s="27">
        <v>0</v>
      </c>
      <c r="Z13" s="28">
        <v>0</v>
      </c>
      <c r="AA13" s="39">
        <f t="shared" si="3"/>
        <v>0</v>
      </c>
      <c r="AB13" s="31">
        <f t="shared" si="4"/>
        <v>6</v>
      </c>
      <c r="AC13" s="30">
        <v>0</v>
      </c>
      <c r="AD13" s="1"/>
    </row>
    <row r="14" spans="1:30" ht="14.45" customHeight="1">
      <c r="A14">
        <v>2020</v>
      </c>
      <c r="B14">
        <v>107369</v>
      </c>
      <c r="C14" t="s">
        <v>16</v>
      </c>
      <c r="D14" t="s">
        <v>25</v>
      </c>
      <c r="E14" t="s">
        <v>16</v>
      </c>
      <c r="F14">
        <v>1.56</v>
      </c>
      <c r="G14" t="s">
        <v>10</v>
      </c>
      <c r="H14" t="s">
        <v>92</v>
      </c>
      <c r="I14" s="27">
        <v>2</v>
      </c>
      <c r="J14" s="27">
        <v>0</v>
      </c>
      <c r="K14" s="27">
        <v>0</v>
      </c>
      <c r="L14" s="27">
        <v>0</v>
      </c>
      <c r="M14" s="27">
        <v>0</v>
      </c>
      <c r="N14" s="36">
        <f t="shared" si="0"/>
        <v>2</v>
      </c>
      <c r="O14" s="27">
        <v>2</v>
      </c>
      <c r="P14" s="27">
        <v>0</v>
      </c>
      <c r="Q14" s="27">
        <v>2</v>
      </c>
      <c r="R14" s="37">
        <f t="shared" si="1"/>
        <v>4</v>
      </c>
      <c r="S14" s="27">
        <v>0</v>
      </c>
      <c r="T14" s="27">
        <v>0</v>
      </c>
      <c r="U14" s="27">
        <v>0</v>
      </c>
      <c r="V14" s="27">
        <v>0</v>
      </c>
      <c r="W14" s="38">
        <f t="shared" si="2"/>
        <v>0</v>
      </c>
      <c r="X14" s="27">
        <v>0</v>
      </c>
      <c r="Y14" s="27">
        <v>0</v>
      </c>
      <c r="Z14" s="28">
        <v>0</v>
      </c>
      <c r="AA14" s="39">
        <f t="shared" si="3"/>
        <v>0</v>
      </c>
      <c r="AB14" s="31">
        <f t="shared" si="4"/>
        <v>6</v>
      </c>
      <c r="AC14" s="30">
        <v>0</v>
      </c>
      <c r="AD14" s="1"/>
    </row>
    <row r="15" spans="1:30" ht="14.45" customHeight="1">
      <c r="A15">
        <v>2020</v>
      </c>
      <c r="B15">
        <v>107372</v>
      </c>
      <c r="C15" t="s">
        <v>16</v>
      </c>
      <c r="D15" t="s">
        <v>26</v>
      </c>
      <c r="E15" t="s">
        <v>16</v>
      </c>
      <c r="F15">
        <v>0.48</v>
      </c>
      <c r="G15" t="s">
        <v>10</v>
      </c>
      <c r="H15" t="s">
        <v>92</v>
      </c>
      <c r="I15" s="27">
        <v>2</v>
      </c>
      <c r="J15" s="27">
        <v>0</v>
      </c>
      <c r="K15" s="27">
        <v>0</v>
      </c>
      <c r="L15" s="27">
        <v>0</v>
      </c>
      <c r="M15" s="27">
        <v>0</v>
      </c>
      <c r="N15" s="36">
        <f t="shared" si="0"/>
        <v>2</v>
      </c>
      <c r="O15" s="27">
        <v>2</v>
      </c>
      <c r="P15" s="27">
        <v>0</v>
      </c>
      <c r="Q15" s="27">
        <v>2</v>
      </c>
      <c r="R15" s="37">
        <f t="shared" si="1"/>
        <v>4</v>
      </c>
      <c r="S15" s="27">
        <v>0</v>
      </c>
      <c r="T15" s="27">
        <v>0</v>
      </c>
      <c r="U15" s="27">
        <v>0</v>
      </c>
      <c r="V15" s="27">
        <v>0</v>
      </c>
      <c r="W15" s="38">
        <f t="shared" si="2"/>
        <v>0</v>
      </c>
      <c r="X15" s="27">
        <v>0</v>
      </c>
      <c r="Y15" s="27">
        <v>0</v>
      </c>
      <c r="Z15" s="28">
        <v>0</v>
      </c>
      <c r="AA15" s="39">
        <f t="shared" si="3"/>
        <v>0</v>
      </c>
      <c r="AB15" s="31">
        <f t="shared" si="4"/>
        <v>6</v>
      </c>
      <c r="AC15" s="30">
        <v>0</v>
      </c>
      <c r="AD15" s="1"/>
    </row>
    <row r="16" spans="1:30" ht="14.45" customHeight="1">
      <c r="A16">
        <v>2020</v>
      </c>
      <c r="B16">
        <v>107376</v>
      </c>
      <c r="C16" t="s">
        <v>16</v>
      </c>
      <c r="D16" t="s">
        <v>27</v>
      </c>
      <c r="E16" t="s">
        <v>16</v>
      </c>
      <c r="F16">
        <v>0.48</v>
      </c>
      <c r="G16" t="s">
        <v>10</v>
      </c>
      <c r="H16" t="s">
        <v>92</v>
      </c>
      <c r="I16" s="27">
        <v>2</v>
      </c>
      <c r="J16" s="27">
        <v>0</v>
      </c>
      <c r="K16" s="27">
        <v>0</v>
      </c>
      <c r="L16" s="27">
        <v>0</v>
      </c>
      <c r="M16" s="27">
        <v>0</v>
      </c>
      <c r="N16" s="36">
        <f t="shared" si="0"/>
        <v>2</v>
      </c>
      <c r="O16" s="27">
        <v>2</v>
      </c>
      <c r="P16" s="27">
        <v>0</v>
      </c>
      <c r="Q16" s="27">
        <v>2</v>
      </c>
      <c r="R16" s="37">
        <f t="shared" si="1"/>
        <v>4</v>
      </c>
      <c r="S16" s="27">
        <v>0</v>
      </c>
      <c r="T16" s="27">
        <v>0</v>
      </c>
      <c r="U16" s="27">
        <v>0</v>
      </c>
      <c r="V16" s="27">
        <v>0</v>
      </c>
      <c r="W16" s="38">
        <f t="shared" si="2"/>
        <v>0</v>
      </c>
      <c r="X16" s="27">
        <v>0</v>
      </c>
      <c r="Y16" s="27">
        <v>0</v>
      </c>
      <c r="Z16" s="28">
        <v>0</v>
      </c>
      <c r="AA16" s="39">
        <f t="shared" si="3"/>
        <v>0</v>
      </c>
      <c r="AB16" s="31">
        <f t="shared" si="4"/>
        <v>6</v>
      </c>
      <c r="AC16" s="30">
        <v>0</v>
      </c>
      <c r="AD16" s="1"/>
    </row>
    <row r="17" spans="1:30" ht="14.45" customHeight="1">
      <c r="A17">
        <v>2020</v>
      </c>
      <c r="B17">
        <v>107377</v>
      </c>
      <c r="C17" t="s">
        <v>16</v>
      </c>
      <c r="D17" t="s">
        <v>28</v>
      </c>
      <c r="E17" t="s">
        <v>16</v>
      </c>
      <c r="F17">
        <v>1.44</v>
      </c>
      <c r="G17" t="s">
        <v>10</v>
      </c>
      <c r="H17" t="s">
        <v>92</v>
      </c>
      <c r="I17" s="27">
        <v>2</v>
      </c>
      <c r="J17" s="27">
        <v>0</v>
      </c>
      <c r="K17" s="27">
        <v>0</v>
      </c>
      <c r="L17" s="27">
        <v>0</v>
      </c>
      <c r="M17" s="27">
        <v>0</v>
      </c>
      <c r="N17" s="36">
        <f t="shared" si="0"/>
        <v>2</v>
      </c>
      <c r="O17" s="27">
        <v>2</v>
      </c>
      <c r="P17" s="27">
        <v>0</v>
      </c>
      <c r="Q17" s="27">
        <v>2</v>
      </c>
      <c r="R17" s="37">
        <f t="shared" si="1"/>
        <v>4</v>
      </c>
      <c r="S17" s="27">
        <v>0</v>
      </c>
      <c r="T17" s="27">
        <v>0</v>
      </c>
      <c r="U17" s="27">
        <v>0</v>
      </c>
      <c r="V17" s="27">
        <v>0</v>
      </c>
      <c r="W17" s="38">
        <f t="shared" si="2"/>
        <v>0</v>
      </c>
      <c r="X17" s="27">
        <v>0</v>
      </c>
      <c r="Y17" s="27">
        <v>0</v>
      </c>
      <c r="Z17" s="28">
        <v>0</v>
      </c>
      <c r="AA17" s="39">
        <f t="shared" si="3"/>
        <v>0</v>
      </c>
      <c r="AB17" s="31">
        <f t="shared" si="4"/>
        <v>6</v>
      </c>
      <c r="AC17" s="30">
        <v>0</v>
      </c>
      <c r="AD17" s="1"/>
    </row>
    <row r="18" spans="1:30" ht="14.45" customHeight="1">
      <c r="A18">
        <v>2020</v>
      </c>
      <c r="B18">
        <v>107379</v>
      </c>
      <c r="C18" t="s">
        <v>16</v>
      </c>
      <c r="D18" t="s">
        <v>29</v>
      </c>
      <c r="E18" t="s">
        <v>16</v>
      </c>
      <c r="F18">
        <v>1.32</v>
      </c>
      <c r="G18" t="s">
        <v>10</v>
      </c>
      <c r="H18" t="s">
        <v>92</v>
      </c>
      <c r="I18" s="27">
        <v>2</v>
      </c>
      <c r="J18" s="27">
        <v>0</v>
      </c>
      <c r="K18" s="27">
        <v>0</v>
      </c>
      <c r="L18" s="27">
        <v>0</v>
      </c>
      <c r="M18" s="27">
        <v>0</v>
      </c>
      <c r="N18" s="36">
        <f t="shared" si="0"/>
        <v>2</v>
      </c>
      <c r="O18" s="27">
        <v>2</v>
      </c>
      <c r="P18" s="27">
        <v>0</v>
      </c>
      <c r="Q18" s="27">
        <v>2</v>
      </c>
      <c r="R18" s="37">
        <f t="shared" si="1"/>
        <v>4</v>
      </c>
      <c r="S18" s="27">
        <v>0</v>
      </c>
      <c r="T18" s="27">
        <v>0</v>
      </c>
      <c r="U18" s="27">
        <v>0</v>
      </c>
      <c r="V18" s="27">
        <v>0</v>
      </c>
      <c r="W18" s="38">
        <f t="shared" si="2"/>
        <v>0</v>
      </c>
      <c r="X18" s="27">
        <v>0</v>
      </c>
      <c r="Y18" s="27">
        <v>0</v>
      </c>
      <c r="Z18" s="28">
        <v>0</v>
      </c>
      <c r="AA18" s="39">
        <f t="shared" si="3"/>
        <v>0</v>
      </c>
      <c r="AB18" s="31">
        <f t="shared" si="4"/>
        <v>6</v>
      </c>
      <c r="AC18" s="30">
        <v>0</v>
      </c>
      <c r="AD18" s="1"/>
    </row>
    <row r="19" spans="1:30" ht="14.45" customHeight="1">
      <c r="A19">
        <v>2020</v>
      </c>
      <c r="B19">
        <v>107382</v>
      </c>
      <c r="C19" t="s">
        <v>16</v>
      </c>
      <c r="D19" t="s">
        <v>30</v>
      </c>
      <c r="E19" t="s">
        <v>16</v>
      </c>
      <c r="F19">
        <v>1.08</v>
      </c>
      <c r="G19" t="s">
        <v>10</v>
      </c>
      <c r="H19" t="s">
        <v>92</v>
      </c>
      <c r="I19" s="27">
        <v>2</v>
      </c>
      <c r="J19" s="27">
        <v>0</v>
      </c>
      <c r="K19" s="27">
        <v>0</v>
      </c>
      <c r="L19" s="27">
        <v>0</v>
      </c>
      <c r="M19" s="27">
        <v>0</v>
      </c>
      <c r="N19" s="36">
        <f t="shared" si="0"/>
        <v>2</v>
      </c>
      <c r="O19" s="27">
        <v>2</v>
      </c>
      <c r="P19" s="27">
        <v>0</v>
      </c>
      <c r="Q19" s="27">
        <v>2</v>
      </c>
      <c r="R19" s="37">
        <f t="shared" si="1"/>
        <v>4</v>
      </c>
      <c r="S19" s="27">
        <v>0</v>
      </c>
      <c r="T19" s="27">
        <v>0</v>
      </c>
      <c r="U19" s="27">
        <v>0</v>
      </c>
      <c r="V19" s="27">
        <v>0</v>
      </c>
      <c r="W19" s="38">
        <f t="shared" si="2"/>
        <v>0</v>
      </c>
      <c r="X19" s="27">
        <v>0</v>
      </c>
      <c r="Y19" s="27">
        <v>0</v>
      </c>
      <c r="Z19" s="28">
        <v>0</v>
      </c>
      <c r="AA19" s="39">
        <f t="shared" si="3"/>
        <v>0</v>
      </c>
      <c r="AB19" s="31">
        <f t="shared" si="4"/>
        <v>6</v>
      </c>
      <c r="AC19" s="30">
        <v>0</v>
      </c>
      <c r="AD19" s="1"/>
    </row>
    <row r="20" spans="1:30" ht="14.45" customHeight="1">
      <c r="A20">
        <v>2020</v>
      </c>
      <c r="B20">
        <v>107383</v>
      </c>
      <c r="C20" t="s">
        <v>16</v>
      </c>
      <c r="D20" t="s">
        <v>31</v>
      </c>
      <c r="E20" t="s">
        <v>16</v>
      </c>
      <c r="F20">
        <v>1.92</v>
      </c>
      <c r="G20" t="s">
        <v>10</v>
      </c>
      <c r="H20" t="s">
        <v>92</v>
      </c>
      <c r="I20" s="27">
        <v>2</v>
      </c>
      <c r="J20" s="27">
        <v>0</v>
      </c>
      <c r="K20" s="27">
        <v>0</v>
      </c>
      <c r="L20" s="27">
        <v>0</v>
      </c>
      <c r="M20" s="27">
        <v>0</v>
      </c>
      <c r="N20" s="36">
        <f t="shared" si="0"/>
        <v>2</v>
      </c>
      <c r="O20" s="27">
        <v>2</v>
      </c>
      <c r="P20" s="27">
        <v>0</v>
      </c>
      <c r="Q20" s="27">
        <v>2</v>
      </c>
      <c r="R20" s="37">
        <f t="shared" si="1"/>
        <v>4</v>
      </c>
      <c r="S20" s="27">
        <v>0</v>
      </c>
      <c r="T20" s="27">
        <v>0</v>
      </c>
      <c r="U20" s="27">
        <v>0</v>
      </c>
      <c r="V20" s="27">
        <v>0</v>
      </c>
      <c r="W20" s="38">
        <f t="shared" si="2"/>
        <v>0</v>
      </c>
      <c r="X20" s="27">
        <v>0</v>
      </c>
      <c r="Y20" s="27">
        <v>0</v>
      </c>
      <c r="Z20" s="28">
        <v>0</v>
      </c>
      <c r="AA20" s="39">
        <f t="shared" si="3"/>
        <v>0</v>
      </c>
      <c r="AB20" s="31">
        <f t="shared" si="4"/>
        <v>6</v>
      </c>
      <c r="AC20" s="30">
        <v>0</v>
      </c>
      <c r="AD20" s="1"/>
    </row>
    <row r="21" spans="1:30" ht="14.45" customHeight="1">
      <c r="A21">
        <v>2020</v>
      </c>
      <c r="B21">
        <v>107385</v>
      </c>
      <c r="C21" t="s">
        <v>16</v>
      </c>
      <c r="D21" t="s">
        <v>32</v>
      </c>
      <c r="E21" t="s">
        <v>16</v>
      </c>
      <c r="F21">
        <v>1.08</v>
      </c>
      <c r="G21" t="s">
        <v>10</v>
      </c>
      <c r="H21" t="s">
        <v>92</v>
      </c>
      <c r="I21" s="27">
        <v>2</v>
      </c>
      <c r="J21" s="27">
        <v>0</v>
      </c>
      <c r="K21" s="27">
        <v>0</v>
      </c>
      <c r="L21" s="27">
        <v>0</v>
      </c>
      <c r="M21" s="27">
        <v>0</v>
      </c>
      <c r="N21" s="36">
        <f t="shared" si="0"/>
        <v>2</v>
      </c>
      <c r="O21" s="27">
        <v>2</v>
      </c>
      <c r="P21" s="27">
        <v>0</v>
      </c>
      <c r="Q21" s="27">
        <v>2</v>
      </c>
      <c r="R21" s="37">
        <f t="shared" si="1"/>
        <v>4</v>
      </c>
      <c r="S21" s="27">
        <v>0</v>
      </c>
      <c r="T21" s="27">
        <v>0</v>
      </c>
      <c r="U21" s="27">
        <v>0</v>
      </c>
      <c r="V21" s="27">
        <v>0</v>
      </c>
      <c r="W21" s="38">
        <f t="shared" si="2"/>
        <v>0</v>
      </c>
      <c r="X21" s="27">
        <v>0</v>
      </c>
      <c r="Y21" s="27">
        <v>0</v>
      </c>
      <c r="Z21" s="28">
        <v>0</v>
      </c>
      <c r="AA21" s="39">
        <f t="shared" si="3"/>
        <v>0</v>
      </c>
      <c r="AB21" s="31">
        <f t="shared" si="4"/>
        <v>6</v>
      </c>
      <c r="AC21" s="30">
        <v>0</v>
      </c>
      <c r="AD21" s="1"/>
    </row>
    <row r="22" spans="1:30" ht="14.45" customHeight="1">
      <c r="A22">
        <v>2020</v>
      </c>
      <c r="B22">
        <v>107387</v>
      </c>
      <c r="C22" t="s">
        <v>16</v>
      </c>
      <c r="D22" t="s">
        <v>33</v>
      </c>
      <c r="E22" t="s">
        <v>16</v>
      </c>
      <c r="F22">
        <v>1.08</v>
      </c>
      <c r="G22" t="s">
        <v>10</v>
      </c>
      <c r="H22" t="s">
        <v>92</v>
      </c>
      <c r="I22" s="27">
        <v>2</v>
      </c>
      <c r="J22" s="27">
        <v>0</v>
      </c>
      <c r="K22" s="27">
        <v>0</v>
      </c>
      <c r="L22" s="27">
        <v>0</v>
      </c>
      <c r="M22" s="27">
        <v>0</v>
      </c>
      <c r="N22" s="36">
        <f t="shared" si="0"/>
        <v>2</v>
      </c>
      <c r="O22" s="27">
        <v>2</v>
      </c>
      <c r="P22" s="27">
        <v>0</v>
      </c>
      <c r="Q22" s="27">
        <v>2</v>
      </c>
      <c r="R22" s="37">
        <f t="shared" si="1"/>
        <v>4</v>
      </c>
      <c r="S22" s="27">
        <v>0</v>
      </c>
      <c r="T22" s="27">
        <v>0</v>
      </c>
      <c r="U22" s="27">
        <v>0</v>
      </c>
      <c r="V22" s="27">
        <v>0</v>
      </c>
      <c r="W22" s="38">
        <f t="shared" si="2"/>
        <v>0</v>
      </c>
      <c r="X22" s="27">
        <v>0</v>
      </c>
      <c r="Y22" s="27">
        <v>0</v>
      </c>
      <c r="Z22" s="28">
        <v>0</v>
      </c>
      <c r="AA22" s="39">
        <f t="shared" si="3"/>
        <v>0</v>
      </c>
      <c r="AB22" s="31">
        <f t="shared" si="4"/>
        <v>6</v>
      </c>
      <c r="AC22" s="30">
        <v>0</v>
      </c>
      <c r="AD22" s="1"/>
    </row>
    <row r="23" spans="1:30" ht="14.45" customHeight="1">
      <c r="A23">
        <v>2020</v>
      </c>
      <c r="B23">
        <v>107388</v>
      </c>
      <c r="C23" t="s">
        <v>16</v>
      </c>
      <c r="D23" t="s">
        <v>34</v>
      </c>
      <c r="E23" t="s">
        <v>16</v>
      </c>
      <c r="F23">
        <v>0.96</v>
      </c>
      <c r="G23" t="s">
        <v>10</v>
      </c>
      <c r="H23" t="s">
        <v>92</v>
      </c>
      <c r="I23" s="27">
        <v>2</v>
      </c>
      <c r="J23" s="27">
        <v>0</v>
      </c>
      <c r="K23" s="27">
        <v>0</v>
      </c>
      <c r="L23" s="27">
        <v>0</v>
      </c>
      <c r="M23" s="27">
        <v>0</v>
      </c>
      <c r="N23" s="36">
        <f t="shared" si="0"/>
        <v>2</v>
      </c>
      <c r="O23" s="27">
        <v>2</v>
      </c>
      <c r="P23" s="27">
        <v>0</v>
      </c>
      <c r="Q23" s="27">
        <v>2</v>
      </c>
      <c r="R23" s="37">
        <f t="shared" si="1"/>
        <v>4</v>
      </c>
      <c r="S23" s="27">
        <v>0</v>
      </c>
      <c r="T23" s="27">
        <v>0</v>
      </c>
      <c r="U23" s="27">
        <v>0</v>
      </c>
      <c r="V23" s="27">
        <v>0</v>
      </c>
      <c r="W23" s="38">
        <f t="shared" si="2"/>
        <v>0</v>
      </c>
      <c r="X23" s="27">
        <v>0</v>
      </c>
      <c r="Y23" s="27">
        <v>0</v>
      </c>
      <c r="Z23" s="28">
        <v>0</v>
      </c>
      <c r="AA23" s="39">
        <f t="shared" si="3"/>
        <v>0</v>
      </c>
      <c r="AB23" s="31">
        <f t="shared" si="4"/>
        <v>6</v>
      </c>
      <c r="AC23" s="30">
        <v>0</v>
      </c>
      <c r="AD23" s="1"/>
    </row>
    <row r="24" spans="1:30" ht="14.45" customHeight="1">
      <c r="A24">
        <v>2020</v>
      </c>
      <c r="B24">
        <v>107392</v>
      </c>
      <c r="C24" t="s">
        <v>16</v>
      </c>
      <c r="D24" t="s">
        <v>35</v>
      </c>
      <c r="E24" t="s">
        <v>16</v>
      </c>
      <c r="F24">
        <v>1.32</v>
      </c>
      <c r="G24" t="s">
        <v>10</v>
      </c>
      <c r="H24" t="s">
        <v>92</v>
      </c>
      <c r="I24" s="27">
        <v>2</v>
      </c>
      <c r="J24" s="27">
        <v>2</v>
      </c>
      <c r="K24" s="27">
        <v>0</v>
      </c>
      <c r="L24" s="27">
        <v>0</v>
      </c>
      <c r="M24" s="27">
        <v>0</v>
      </c>
      <c r="N24" s="36">
        <f t="shared" si="0"/>
        <v>4</v>
      </c>
      <c r="O24" s="27">
        <v>0</v>
      </c>
      <c r="P24" s="27">
        <v>0</v>
      </c>
      <c r="Q24" s="27">
        <v>2</v>
      </c>
      <c r="R24" s="37">
        <f t="shared" si="1"/>
        <v>2</v>
      </c>
      <c r="S24" s="27">
        <v>0</v>
      </c>
      <c r="T24" s="27">
        <v>0</v>
      </c>
      <c r="U24" s="27">
        <v>0</v>
      </c>
      <c r="V24" s="27">
        <v>0</v>
      </c>
      <c r="W24" s="38">
        <f t="shared" si="2"/>
        <v>0</v>
      </c>
      <c r="X24" s="27">
        <v>0</v>
      </c>
      <c r="Y24" s="27">
        <v>0</v>
      </c>
      <c r="Z24" s="28">
        <v>0</v>
      </c>
      <c r="AA24" s="39">
        <f t="shared" si="3"/>
        <v>0</v>
      </c>
      <c r="AB24" s="31">
        <f t="shared" si="4"/>
        <v>6</v>
      </c>
      <c r="AC24" s="30">
        <v>0</v>
      </c>
      <c r="AD24" s="1"/>
    </row>
    <row r="25" spans="1:30" ht="14.45" customHeight="1">
      <c r="A25">
        <v>2020</v>
      </c>
      <c r="B25">
        <v>107395</v>
      </c>
      <c r="C25" t="s">
        <v>16</v>
      </c>
      <c r="D25" t="s">
        <v>36</v>
      </c>
      <c r="E25" t="s">
        <v>16</v>
      </c>
      <c r="F25">
        <v>1.92</v>
      </c>
      <c r="G25" t="s">
        <v>10</v>
      </c>
      <c r="H25" t="s">
        <v>92</v>
      </c>
      <c r="I25" s="27">
        <v>2</v>
      </c>
      <c r="J25" s="27">
        <v>2</v>
      </c>
      <c r="K25" s="27">
        <v>0</v>
      </c>
      <c r="L25" s="27">
        <v>0</v>
      </c>
      <c r="M25" s="27">
        <v>0</v>
      </c>
      <c r="N25" s="36">
        <f t="shared" si="0"/>
        <v>4</v>
      </c>
      <c r="O25" s="27">
        <v>0</v>
      </c>
      <c r="P25" s="27">
        <v>0</v>
      </c>
      <c r="Q25" s="27">
        <v>2</v>
      </c>
      <c r="R25" s="37">
        <f t="shared" si="1"/>
        <v>2</v>
      </c>
      <c r="S25" s="27">
        <v>0</v>
      </c>
      <c r="T25" s="27">
        <v>0</v>
      </c>
      <c r="U25" s="27">
        <v>0</v>
      </c>
      <c r="V25" s="27">
        <v>0</v>
      </c>
      <c r="W25" s="38">
        <f t="shared" si="2"/>
        <v>0</v>
      </c>
      <c r="X25" s="27">
        <v>0</v>
      </c>
      <c r="Y25" s="27">
        <v>0</v>
      </c>
      <c r="Z25" s="28">
        <v>0</v>
      </c>
      <c r="AA25" s="39">
        <f t="shared" si="3"/>
        <v>0</v>
      </c>
      <c r="AB25" s="31">
        <f t="shared" si="4"/>
        <v>6</v>
      </c>
      <c r="AC25" s="30">
        <v>0</v>
      </c>
      <c r="AD25" s="1"/>
    </row>
    <row r="26" spans="1:30" ht="14.45" customHeight="1">
      <c r="A26">
        <v>2020</v>
      </c>
      <c r="B26">
        <v>107580</v>
      </c>
      <c r="C26" t="s">
        <v>16</v>
      </c>
      <c r="D26" t="s">
        <v>37</v>
      </c>
      <c r="E26" t="s">
        <v>16</v>
      </c>
      <c r="F26">
        <v>0.48</v>
      </c>
      <c r="G26" t="s">
        <v>10</v>
      </c>
      <c r="H26" t="s">
        <v>92</v>
      </c>
      <c r="I26" s="27">
        <v>2</v>
      </c>
      <c r="J26" s="27">
        <v>0</v>
      </c>
      <c r="K26" s="27">
        <v>0</v>
      </c>
      <c r="L26" s="27">
        <v>0</v>
      </c>
      <c r="M26" s="27">
        <v>0</v>
      </c>
      <c r="N26" s="36">
        <f t="shared" si="0"/>
        <v>2</v>
      </c>
      <c r="O26" s="27">
        <v>2</v>
      </c>
      <c r="P26" s="27">
        <v>0</v>
      </c>
      <c r="Q26" s="27">
        <v>2</v>
      </c>
      <c r="R26" s="37">
        <f t="shared" si="1"/>
        <v>4</v>
      </c>
      <c r="S26" s="27">
        <v>0</v>
      </c>
      <c r="T26" s="27">
        <v>0</v>
      </c>
      <c r="U26" s="27">
        <v>0</v>
      </c>
      <c r="V26" s="27">
        <v>0</v>
      </c>
      <c r="W26" s="38">
        <f t="shared" si="2"/>
        <v>0</v>
      </c>
      <c r="X26" s="27">
        <v>0</v>
      </c>
      <c r="Y26" s="27">
        <v>0</v>
      </c>
      <c r="Z26" s="28">
        <v>0</v>
      </c>
      <c r="AA26" s="39">
        <f t="shared" si="3"/>
        <v>0</v>
      </c>
      <c r="AB26" s="31">
        <f t="shared" si="4"/>
        <v>6</v>
      </c>
      <c r="AC26" s="30">
        <v>0</v>
      </c>
      <c r="AD26" s="1"/>
    </row>
    <row r="27" spans="1:30" ht="14.45" customHeight="1">
      <c r="A27">
        <v>2020</v>
      </c>
      <c r="B27">
        <v>107583</v>
      </c>
      <c r="C27" t="s">
        <v>16</v>
      </c>
      <c r="D27" t="s">
        <v>38</v>
      </c>
      <c r="E27" t="s">
        <v>16</v>
      </c>
      <c r="F27">
        <v>0.48</v>
      </c>
      <c r="G27" t="s">
        <v>10</v>
      </c>
      <c r="H27" t="s">
        <v>92</v>
      </c>
      <c r="I27" s="27">
        <v>2</v>
      </c>
      <c r="J27" s="27">
        <v>0</v>
      </c>
      <c r="K27" s="27">
        <v>0</v>
      </c>
      <c r="L27" s="27">
        <v>0</v>
      </c>
      <c r="M27" s="27">
        <v>0</v>
      </c>
      <c r="N27" s="36">
        <f t="shared" si="0"/>
        <v>2</v>
      </c>
      <c r="O27" s="27">
        <v>2</v>
      </c>
      <c r="P27" s="27">
        <v>0</v>
      </c>
      <c r="Q27" s="27">
        <v>2</v>
      </c>
      <c r="R27" s="37">
        <f t="shared" si="1"/>
        <v>4</v>
      </c>
      <c r="S27" s="27">
        <v>0</v>
      </c>
      <c r="T27" s="27">
        <v>0</v>
      </c>
      <c r="U27" s="27">
        <v>0</v>
      </c>
      <c r="V27" s="27">
        <v>0</v>
      </c>
      <c r="W27" s="38">
        <f t="shared" si="2"/>
        <v>0</v>
      </c>
      <c r="X27" s="27">
        <v>0</v>
      </c>
      <c r="Y27" s="27">
        <v>0</v>
      </c>
      <c r="Z27" s="28">
        <v>0</v>
      </c>
      <c r="AA27" s="39">
        <f t="shared" si="3"/>
        <v>0</v>
      </c>
      <c r="AB27" s="31">
        <f t="shared" si="4"/>
        <v>6</v>
      </c>
      <c r="AC27" s="30">
        <v>0</v>
      </c>
      <c r="AD27" s="1"/>
    </row>
    <row r="28" spans="1:30" ht="14.45" customHeight="1">
      <c r="A28">
        <v>2020</v>
      </c>
      <c r="B28">
        <v>107584</v>
      </c>
      <c r="C28" t="s">
        <v>16</v>
      </c>
      <c r="D28" t="s">
        <v>39</v>
      </c>
      <c r="E28" t="s">
        <v>16</v>
      </c>
      <c r="F28">
        <v>0.48</v>
      </c>
      <c r="G28" t="s">
        <v>10</v>
      </c>
      <c r="H28" t="s">
        <v>92</v>
      </c>
      <c r="I28" s="27">
        <v>2</v>
      </c>
      <c r="J28" s="27">
        <v>0</v>
      </c>
      <c r="K28" s="27">
        <v>0</v>
      </c>
      <c r="L28" s="27">
        <v>0</v>
      </c>
      <c r="M28" s="27">
        <v>0</v>
      </c>
      <c r="N28" s="36">
        <f t="shared" si="0"/>
        <v>2</v>
      </c>
      <c r="O28" s="27">
        <v>2</v>
      </c>
      <c r="P28" s="27">
        <v>0</v>
      </c>
      <c r="Q28" s="27">
        <v>2</v>
      </c>
      <c r="R28" s="37">
        <f t="shared" si="1"/>
        <v>4</v>
      </c>
      <c r="S28" s="27">
        <v>0</v>
      </c>
      <c r="T28" s="27">
        <v>0</v>
      </c>
      <c r="U28" s="27">
        <v>0</v>
      </c>
      <c r="V28" s="27">
        <v>0</v>
      </c>
      <c r="W28" s="38">
        <f t="shared" si="2"/>
        <v>0</v>
      </c>
      <c r="X28" s="27">
        <v>0</v>
      </c>
      <c r="Y28" s="27">
        <v>0</v>
      </c>
      <c r="Z28" s="28">
        <v>0</v>
      </c>
      <c r="AA28" s="39">
        <f t="shared" si="3"/>
        <v>0</v>
      </c>
      <c r="AB28" s="31">
        <f t="shared" si="4"/>
        <v>6</v>
      </c>
      <c r="AC28" s="30">
        <v>0</v>
      </c>
      <c r="AD28" s="1"/>
    </row>
    <row r="29" spans="1:30" ht="16.149999999999999" customHeight="1">
      <c r="A29">
        <v>2050</v>
      </c>
      <c r="B29">
        <v>107492</v>
      </c>
      <c r="C29" t="s">
        <v>40</v>
      </c>
      <c r="D29" t="s">
        <v>41</v>
      </c>
      <c r="E29" t="s">
        <v>95</v>
      </c>
      <c r="F29">
        <v>2</v>
      </c>
      <c r="G29" t="s">
        <v>10</v>
      </c>
      <c r="H29" t="s">
        <v>92</v>
      </c>
      <c r="I29" s="27">
        <v>0</v>
      </c>
      <c r="J29" s="27">
        <v>0</v>
      </c>
      <c r="K29" s="27">
        <v>1</v>
      </c>
      <c r="L29" s="27">
        <v>1</v>
      </c>
      <c r="M29" s="27">
        <v>0</v>
      </c>
      <c r="N29" s="36">
        <f t="shared" si="0"/>
        <v>2</v>
      </c>
      <c r="O29" s="27">
        <v>0</v>
      </c>
      <c r="P29" s="27">
        <v>0</v>
      </c>
      <c r="Q29" s="27">
        <v>0</v>
      </c>
      <c r="R29" s="37">
        <f t="shared" si="1"/>
        <v>0</v>
      </c>
      <c r="S29" s="27">
        <v>0</v>
      </c>
      <c r="T29" s="27">
        <v>0</v>
      </c>
      <c r="U29" s="27">
        <v>0</v>
      </c>
      <c r="V29" s="27">
        <v>0</v>
      </c>
      <c r="W29" s="38">
        <f t="shared" si="2"/>
        <v>0</v>
      </c>
      <c r="X29" s="27">
        <v>1</v>
      </c>
      <c r="Y29" s="27">
        <v>2</v>
      </c>
      <c r="Z29" s="28">
        <v>0.91666666666666663</v>
      </c>
      <c r="AA29" s="39">
        <f t="shared" si="3"/>
        <v>3.9166666666666665</v>
      </c>
      <c r="AB29" s="31">
        <f t="shared" si="4"/>
        <v>5.9166666666666661</v>
      </c>
      <c r="AC29" s="30">
        <v>44628</v>
      </c>
      <c r="AD29" s="1"/>
    </row>
    <row r="30" spans="1:30" ht="14.45" customHeight="1">
      <c r="A30">
        <v>343</v>
      </c>
      <c r="B30">
        <v>107521</v>
      </c>
      <c r="C30" t="s">
        <v>13</v>
      </c>
      <c r="D30" t="s">
        <v>42</v>
      </c>
      <c r="E30" t="s">
        <v>96</v>
      </c>
      <c r="F30">
        <v>4.95</v>
      </c>
      <c r="G30" t="s">
        <v>10</v>
      </c>
      <c r="H30" t="s">
        <v>92</v>
      </c>
      <c r="I30" s="27">
        <v>0</v>
      </c>
      <c r="J30" s="27">
        <v>0</v>
      </c>
      <c r="K30" s="27">
        <v>1</v>
      </c>
      <c r="L30" s="27">
        <v>1</v>
      </c>
      <c r="M30" s="27">
        <v>0</v>
      </c>
      <c r="N30" s="36">
        <f t="shared" si="0"/>
        <v>2</v>
      </c>
      <c r="O30" s="27">
        <v>0</v>
      </c>
      <c r="P30" s="27">
        <v>0</v>
      </c>
      <c r="Q30" s="27">
        <v>0</v>
      </c>
      <c r="R30" s="37">
        <f t="shared" si="1"/>
        <v>0</v>
      </c>
      <c r="S30" s="27">
        <v>0</v>
      </c>
      <c r="T30" s="27">
        <v>0</v>
      </c>
      <c r="U30" s="27">
        <v>0</v>
      </c>
      <c r="V30" s="27">
        <v>1</v>
      </c>
      <c r="W30" s="38">
        <f t="shared" si="2"/>
        <v>1</v>
      </c>
      <c r="X30" s="27">
        <v>1</v>
      </c>
      <c r="Y30" s="27">
        <v>0</v>
      </c>
      <c r="Z30" s="28">
        <v>0.58333333333333315</v>
      </c>
      <c r="AA30" s="39">
        <f t="shared" si="3"/>
        <v>1.583333333333333</v>
      </c>
      <c r="AB30" s="31">
        <f t="shared" si="4"/>
        <v>4.583333333333333</v>
      </c>
      <c r="AC30" s="30">
        <v>44859</v>
      </c>
      <c r="AD30" s="1"/>
    </row>
    <row r="31" spans="1:30" ht="14.45" customHeight="1">
      <c r="A31">
        <v>2021</v>
      </c>
      <c r="B31">
        <v>107558</v>
      </c>
      <c r="C31" t="s">
        <v>43</v>
      </c>
      <c r="D31" t="s">
        <v>44</v>
      </c>
      <c r="E31" t="s">
        <v>43</v>
      </c>
      <c r="F31">
        <v>5</v>
      </c>
      <c r="G31" t="s">
        <v>10</v>
      </c>
      <c r="H31" t="s">
        <v>92</v>
      </c>
      <c r="I31" s="27">
        <v>0</v>
      </c>
      <c r="J31" s="27">
        <v>0</v>
      </c>
      <c r="K31" s="27">
        <v>1</v>
      </c>
      <c r="L31" s="27">
        <v>1</v>
      </c>
      <c r="M31" s="27">
        <v>0</v>
      </c>
      <c r="N31" s="36">
        <f t="shared" si="0"/>
        <v>2</v>
      </c>
      <c r="O31" s="27">
        <v>0</v>
      </c>
      <c r="P31" s="27">
        <v>0</v>
      </c>
      <c r="Q31" s="27" t="s">
        <v>93</v>
      </c>
      <c r="R31" s="37">
        <f t="shared" si="1"/>
        <v>0</v>
      </c>
      <c r="S31" s="27">
        <v>0</v>
      </c>
      <c r="T31" s="27">
        <v>0</v>
      </c>
      <c r="U31" s="27">
        <v>0</v>
      </c>
      <c r="V31" s="27">
        <v>1</v>
      </c>
      <c r="W31" s="38">
        <f t="shared" si="2"/>
        <v>1</v>
      </c>
      <c r="X31" s="27">
        <v>1</v>
      </c>
      <c r="Y31" s="27">
        <v>0</v>
      </c>
      <c r="Z31" s="28">
        <v>0.49999999999999983</v>
      </c>
      <c r="AA31" s="39">
        <f t="shared" si="3"/>
        <v>1.4999999999999998</v>
      </c>
      <c r="AB31" s="31">
        <f t="shared" si="4"/>
        <v>4.5</v>
      </c>
      <c r="AC31" s="30">
        <v>44932</v>
      </c>
      <c r="AD31" s="1"/>
    </row>
    <row r="32" spans="1:30" ht="14.45" customHeight="1">
      <c r="A32">
        <v>2021</v>
      </c>
      <c r="B32">
        <v>107573</v>
      </c>
      <c r="C32" t="s">
        <v>43</v>
      </c>
      <c r="D32" t="s">
        <v>45</v>
      </c>
      <c r="E32" t="s">
        <v>43</v>
      </c>
      <c r="F32">
        <v>5</v>
      </c>
      <c r="G32" t="s">
        <v>10</v>
      </c>
      <c r="H32" t="s">
        <v>92</v>
      </c>
      <c r="I32" s="27">
        <v>0</v>
      </c>
      <c r="J32" s="27">
        <v>0</v>
      </c>
      <c r="K32" s="27">
        <v>1</v>
      </c>
      <c r="L32" s="27">
        <v>1</v>
      </c>
      <c r="M32" s="27">
        <v>0</v>
      </c>
      <c r="N32" s="36">
        <f t="shared" si="0"/>
        <v>2</v>
      </c>
      <c r="O32" s="27">
        <v>0</v>
      </c>
      <c r="P32" s="27">
        <v>0</v>
      </c>
      <c r="Q32" s="27" t="s">
        <v>93</v>
      </c>
      <c r="R32" s="37">
        <f t="shared" si="1"/>
        <v>0</v>
      </c>
      <c r="S32" s="27">
        <v>0</v>
      </c>
      <c r="T32" s="27">
        <v>0</v>
      </c>
      <c r="U32" s="27">
        <v>0</v>
      </c>
      <c r="V32" s="27">
        <v>1</v>
      </c>
      <c r="W32" s="38">
        <f t="shared" si="2"/>
        <v>1</v>
      </c>
      <c r="X32" s="27">
        <v>1</v>
      </c>
      <c r="Y32" s="27">
        <v>0</v>
      </c>
      <c r="Z32" s="28">
        <v>0.41666666666666652</v>
      </c>
      <c r="AA32" s="39">
        <f t="shared" si="3"/>
        <v>1.4166666666666665</v>
      </c>
      <c r="AB32" s="31">
        <f t="shared" si="4"/>
        <v>4.4166666666666661</v>
      </c>
      <c r="AC32" s="30">
        <v>45012</v>
      </c>
      <c r="AD32" s="1"/>
    </row>
    <row r="33" spans="1:30" ht="16.149999999999999" customHeight="1">
      <c r="A33">
        <v>343</v>
      </c>
      <c r="B33">
        <v>107522</v>
      </c>
      <c r="C33" t="s">
        <v>13</v>
      </c>
      <c r="D33" t="s">
        <v>46</v>
      </c>
      <c r="E33" t="s">
        <v>96</v>
      </c>
      <c r="F33">
        <v>5</v>
      </c>
      <c r="G33" t="s">
        <v>10</v>
      </c>
      <c r="H33" t="s">
        <v>92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36">
        <f t="shared" si="0"/>
        <v>2</v>
      </c>
      <c r="O33" s="27">
        <v>0</v>
      </c>
      <c r="P33" s="27">
        <v>0</v>
      </c>
      <c r="Q33" s="27">
        <v>0</v>
      </c>
      <c r="R33" s="37">
        <f t="shared" si="1"/>
        <v>0</v>
      </c>
      <c r="S33" s="27">
        <v>0</v>
      </c>
      <c r="T33" s="27">
        <v>0</v>
      </c>
      <c r="U33" s="27">
        <v>0</v>
      </c>
      <c r="V33" s="27">
        <v>1</v>
      </c>
      <c r="W33" s="38">
        <f t="shared" si="2"/>
        <v>1</v>
      </c>
      <c r="X33" s="27">
        <v>1</v>
      </c>
      <c r="Y33" s="27">
        <v>0</v>
      </c>
      <c r="Z33" s="28">
        <v>0.3333333333333332</v>
      </c>
      <c r="AA33" s="39">
        <f t="shared" si="3"/>
        <v>1.3333333333333333</v>
      </c>
      <c r="AB33" s="31">
        <f t="shared" si="4"/>
        <v>4.333333333333333</v>
      </c>
      <c r="AC33" s="30">
        <v>45058</v>
      </c>
      <c r="AD33" s="1"/>
    </row>
    <row r="34" spans="1:30" ht="16.149999999999999" customHeight="1">
      <c r="A34">
        <v>145</v>
      </c>
      <c r="B34">
        <v>107152</v>
      </c>
      <c r="C34" t="s">
        <v>47</v>
      </c>
      <c r="D34" t="s">
        <v>48</v>
      </c>
      <c r="E34" t="s">
        <v>47</v>
      </c>
      <c r="F34">
        <v>5</v>
      </c>
      <c r="G34" t="s">
        <v>10</v>
      </c>
      <c r="H34" t="s">
        <v>92</v>
      </c>
      <c r="I34" s="27">
        <v>0</v>
      </c>
      <c r="J34" s="27">
        <v>0</v>
      </c>
      <c r="K34" s="27">
        <v>1</v>
      </c>
      <c r="L34" s="27">
        <v>1</v>
      </c>
      <c r="M34" s="27">
        <v>-2</v>
      </c>
      <c r="N34" s="36">
        <f t="shared" si="0"/>
        <v>0</v>
      </c>
      <c r="O34" s="27">
        <v>0</v>
      </c>
      <c r="P34" s="27">
        <v>0</v>
      </c>
      <c r="Q34" s="27">
        <v>0</v>
      </c>
      <c r="R34" s="37">
        <f t="shared" si="1"/>
        <v>0</v>
      </c>
      <c r="S34" s="27">
        <v>0</v>
      </c>
      <c r="T34" s="27">
        <v>0</v>
      </c>
      <c r="U34" s="27">
        <v>0</v>
      </c>
      <c r="V34" s="27">
        <v>0</v>
      </c>
      <c r="W34" s="38">
        <f t="shared" si="2"/>
        <v>0</v>
      </c>
      <c r="X34" s="27">
        <v>1</v>
      </c>
      <c r="Y34" s="27">
        <v>2</v>
      </c>
      <c r="Z34" s="28">
        <v>1</v>
      </c>
      <c r="AA34" s="39">
        <f t="shared" si="3"/>
        <v>4</v>
      </c>
      <c r="AB34" s="31">
        <f t="shared" si="4"/>
        <v>4</v>
      </c>
      <c r="AC34" s="30">
        <v>44487</v>
      </c>
      <c r="AD34" s="1"/>
    </row>
    <row r="35" spans="1:30" ht="14.45" customHeight="1">
      <c r="A35">
        <v>145</v>
      </c>
      <c r="B35">
        <v>107489</v>
      </c>
      <c r="C35" t="s">
        <v>47</v>
      </c>
      <c r="D35" t="s">
        <v>49</v>
      </c>
      <c r="E35" t="s">
        <v>47</v>
      </c>
      <c r="F35">
        <v>5</v>
      </c>
      <c r="G35" t="s">
        <v>10</v>
      </c>
      <c r="H35" t="s">
        <v>92</v>
      </c>
      <c r="I35" s="27">
        <v>0</v>
      </c>
      <c r="J35" s="27">
        <v>0</v>
      </c>
      <c r="K35" s="27">
        <v>1</v>
      </c>
      <c r="L35" s="27">
        <v>1</v>
      </c>
      <c r="M35" s="27">
        <v>-2</v>
      </c>
      <c r="N35" s="36">
        <f t="shared" si="0"/>
        <v>0</v>
      </c>
      <c r="O35" s="27">
        <v>0</v>
      </c>
      <c r="P35" s="27">
        <v>0</v>
      </c>
      <c r="Q35" s="27">
        <v>0</v>
      </c>
      <c r="R35" s="37">
        <f t="shared" si="1"/>
        <v>0</v>
      </c>
      <c r="S35" s="27">
        <v>0</v>
      </c>
      <c r="T35" s="27">
        <v>0</v>
      </c>
      <c r="U35" s="27">
        <v>0</v>
      </c>
      <c r="V35" s="27">
        <v>0</v>
      </c>
      <c r="W35" s="38">
        <f t="shared" si="2"/>
        <v>0</v>
      </c>
      <c r="X35" s="27">
        <v>1</v>
      </c>
      <c r="Y35" s="27">
        <v>2</v>
      </c>
      <c r="Z35" s="28">
        <v>1</v>
      </c>
      <c r="AA35" s="39">
        <f t="shared" si="3"/>
        <v>4</v>
      </c>
      <c r="AB35" s="31">
        <f t="shared" si="4"/>
        <v>4</v>
      </c>
      <c r="AC35" s="30">
        <v>44487</v>
      </c>
      <c r="AD35" s="1"/>
    </row>
    <row r="36" spans="1:30" ht="16.149999999999999" customHeight="1">
      <c r="A36">
        <v>2050</v>
      </c>
      <c r="B36">
        <v>107548</v>
      </c>
      <c r="C36" t="s">
        <v>40</v>
      </c>
      <c r="D36" t="s">
        <v>50</v>
      </c>
      <c r="E36" t="s">
        <v>95</v>
      </c>
      <c r="F36">
        <v>2</v>
      </c>
      <c r="G36" t="s">
        <v>10</v>
      </c>
      <c r="H36" t="s">
        <v>92</v>
      </c>
      <c r="I36" s="27">
        <v>0</v>
      </c>
      <c r="J36" s="27">
        <v>0</v>
      </c>
      <c r="K36" s="27">
        <v>1</v>
      </c>
      <c r="L36" s="27">
        <v>1</v>
      </c>
      <c r="M36" s="27">
        <v>0</v>
      </c>
      <c r="N36" s="36">
        <f t="shared" si="0"/>
        <v>2</v>
      </c>
      <c r="O36" s="27">
        <v>0</v>
      </c>
      <c r="P36" s="27">
        <v>0</v>
      </c>
      <c r="Q36" s="27">
        <v>0</v>
      </c>
      <c r="R36" s="37">
        <f t="shared" si="1"/>
        <v>0</v>
      </c>
      <c r="S36" s="27">
        <v>0</v>
      </c>
      <c r="T36" s="27">
        <v>0</v>
      </c>
      <c r="U36" s="27">
        <v>0</v>
      </c>
      <c r="V36" s="27">
        <v>0</v>
      </c>
      <c r="W36" s="38">
        <f t="shared" si="2"/>
        <v>0</v>
      </c>
      <c r="X36" s="27">
        <v>1</v>
      </c>
      <c r="Y36" s="27">
        <v>0</v>
      </c>
      <c r="Z36" s="28">
        <v>0.91666666666666663</v>
      </c>
      <c r="AA36" s="39">
        <f t="shared" si="3"/>
        <v>1.9166666666666665</v>
      </c>
      <c r="AB36" s="31">
        <f t="shared" si="4"/>
        <v>3.9166666666666665</v>
      </c>
      <c r="AC36" s="30">
        <v>44628</v>
      </c>
      <c r="AD36" s="1"/>
    </row>
    <row r="37" spans="1:30" ht="14.45" customHeight="1">
      <c r="A37">
        <v>2050</v>
      </c>
      <c r="B37">
        <v>107553</v>
      </c>
      <c r="C37" t="s">
        <v>40</v>
      </c>
      <c r="D37" t="s">
        <v>51</v>
      </c>
      <c r="E37" t="s">
        <v>95</v>
      </c>
      <c r="F37">
        <v>2</v>
      </c>
      <c r="G37" t="s">
        <v>10</v>
      </c>
      <c r="H37" t="s">
        <v>92</v>
      </c>
      <c r="I37" s="27">
        <v>0</v>
      </c>
      <c r="J37" s="27">
        <v>0</v>
      </c>
      <c r="K37" s="27">
        <v>1</v>
      </c>
      <c r="L37" s="27">
        <v>1</v>
      </c>
      <c r="M37" s="27">
        <v>0</v>
      </c>
      <c r="N37" s="36">
        <f t="shared" si="0"/>
        <v>2</v>
      </c>
      <c r="O37" s="27">
        <v>0</v>
      </c>
      <c r="P37" s="27">
        <v>0</v>
      </c>
      <c r="Q37" s="27">
        <v>0</v>
      </c>
      <c r="R37" s="37">
        <f t="shared" si="1"/>
        <v>0</v>
      </c>
      <c r="S37" s="27">
        <v>0</v>
      </c>
      <c r="T37" s="27">
        <v>0</v>
      </c>
      <c r="U37" s="27">
        <v>0</v>
      </c>
      <c r="V37" s="27">
        <v>0</v>
      </c>
      <c r="W37" s="38">
        <f t="shared" si="2"/>
        <v>0</v>
      </c>
      <c r="X37" s="27">
        <v>1</v>
      </c>
      <c r="Y37" s="27">
        <v>0</v>
      </c>
      <c r="Z37" s="28">
        <v>0.91666666666666663</v>
      </c>
      <c r="AA37" s="39">
        <f t="shared" si="3"/>
        <v>1.9166666666666665</v>
      </c>
      <c r="AB37" s="31">
        <f t="shared" si="4"/>
        <v>3.9166666666666665</v>
      </c>
      <c r="AC37" s="30">
        <v>44628</v>
      </c>
      <c r="AD37" s="1"/>
    </row>
    <row r="38" spans="1:30" ht="14.45" customHeight="1">
      <c r="A38">
        <v>2050</v>
      </c>
      <c r="B38">
        <v>107565</v>
      </c>
      <c r="C38" t="s">
        <v>40</v>
      </c>
      <c r="D38" t="s">
        <v>52</v>
      </c>
      <c r="E38" t="s">
        <v>95</v>
      </c>
      <c r="F38">
        <v>2</v>
      </c>
      <c r="G38" t="s">
        <v>10</v>
      </c>
      <c r="H38" t="s">
        <v>92</v>
      </c>
      <c r="I38" s="27">
        <v>0</v>
      </c>
      <c r="J38" s="27">
        <v>0</v>
      </c>
      <c r="K38" s="27">
        <v>1</v>
      </c>
      <c r="L38" s="27">
        <v>1</v>
      </c>
      <c r="M38" s="27">
        <v>0</v>
      </c>
      <c r="N38" s="36">
        <f t="shared" si="0"/>
        <v>2</v>
      </c>
      <c r="O38" s="27">
        <v>0</v>
      </c>
      <c r="P38" s="27">
        <v>0</v>
      </c>
      <c r="Q38" s="27">
        <v>0</v>
      </c>
      <c r="R38" s="37">
        <f t="shared" si="1"/>
        <v>0</v>
      </c>
      <c r="S38" s="27">
        <v>0</v>
      </c>
      <c r="T38" s="27">
        <v>0</v>
      </c>
      <c r="U38" s="27">
        <v>0</v>
      </c>
      <c r="V38" s="27">
        <v>0</v>
      </c>
      <c r="W38" s="38">
        <f t="shared" si="2"/>
        <v>0</v>
      </c>
      <c r="X38" s="27">
        <v>1</v>
      </c>
      <c r="Y38" s="27">
        <v>0</v>
      </c>
      <c r="Z38" s="28">
        <v>0.91666666666666663</v>
      </c>
      <c r="AA38" s="39">
        <f t="shared" si="3"/>
        <v>1.9166666666666665</v>
      </c>
      <c r="AB38" s="31">
        <f t="shared" si="4"/>
        <v>3.9166666666666665</v>
      </c>
      <c r="AC38" s="30">
        <v>44628</v>
      </c>
      <c r="AD38" s="1"/>
    </row>
    <row r="39" spans="1:30" ht="14.45" customHeight="1">
      <c r="A39">
        <v>1058</v>
      </c>
      <c r="B39">
        <v>107652</v>
      </c>
      <c r="C39" t="s">
        <v>53</v>
      </c>
      <c r="D39" t="s">
        <v>54</v>
      </c>
      <c r="E39" t="s">
        <v>97</v>
      </c>
      <c r="F39">
        <v>2</v>
      </c>
      <c r="G39" t="s">
        <v>10</v>
      </c>
      <c r="H39" t="s">
        <v>92</v>
      </c>
      <c r="I39" s="27">
        <v>0</v>
      </c>
      <c r="J39" s="27">
        <v>0</v>
      </c>
      <c r="K39" s="27">
        <v>0</v>
      </c>
      <c r="L39" s="27">
        <v>1</v>
      </c>
      <c r="M39" s="27">
        <v>0</v>
      </c>
      <c r="N39" s="36">
        <f t="shared" si="0"/>
        <v>1</v>
      </c>
      <c r="O39" s="27">
        <v>0</v>
      </c>
      <c r="P39" s="27">
        <v>0</v>
      </c>
      <c r="Q39" s="27">
        <v>0</v>
      </c>
      <c r="R39" s="37">
        <f t="shared" si="1"/>
        <v>0</v>
      </c>
      <c r="S39" s="27">
        <v>0</v>
      </c>
      <c r="T39" s="27">
        <v>0</v>
      </c>
      <c r="U39" s="27">
        <v>0</v>
      </c>
      <c r="V39" s="27">
        <v>0</v>
      </c>
      <c r="W39" s="38">
        <f t="shared" si="2"/>
        <v>0</v>
      </c>
      <c r="X39" s="27">
        <v>1</v>
      </c>
      <c r="Y39" s="27">
        <v>0</v>
      </c>
      <c r="Z39" s="28">
        <v>0.83333333333333326</v>
      </c>
      <c r="AA39" s="39">
        <f t="shared" si="3"/>
        <v>1.8333333333333333</v>
      </c>
      <c r="AB39" s="31">
        <f t="shared" si="4"/>
        <v>2.833333333333333</v>
      </c>
      <c r="AC39" s="30">
        <v>44652</v>
      </c>
      <c r="AD39" s="1"/>
    </row>
    <row r="40" spans="1:30" ht="14.45" customHeight="1">
      <c r="A40">
        <v>1058</v>
      </c>
      <c r="B40">
        <v>107657</v>
      </c>
      <c r="C40" t="s">
        <v>53</v>
      </c>
      <c r="D40" t="s">
        <v>55</v>
      </c>
      <c r="E40" t="s">
        <v>97</v>
      </c>
      <c r="F40">
        <v>2</v>
      </c>
      <c r="G40" t="s">
        <v>10</v>
      </c>
      <c r="H40" t="s">
        <v>92</v>
      </c>
      <c r="I40" s="27">
        <v>0</v>
      </c>
      <c r="J40" s="27">
        <v>0</v>
      </c>
      <c r="K40" s="27">
        <v>0</v>
      </c>
      <c r="L40" s="27">
        <v>1</v>
      </c>
      <c r="M40" s="27">
        <v>0</v>
      </c>
      <c r="N40" s="36">
        <f t="shared" si="0"/>
        <v>1</v>
      </c>
      <c r="O40" s="27">
        <v>0</v>
      </c>
      <c r="P40" s="27">
        <v>0</v>
      </c>
      <c r="Q40" s="27">
        <v>0</v>
      </c>
      <c r="R40" s="37">
        <f t="shared" si="1"/>
        <v>0</v>
      </c>
      <c r="S40" s="27">
        <v>0</v>
      </c>
      <c r="T40" s="27">
        <v>0</v>
      </c>
      <c r="U40" s="27">
        <v>0</v>
      </c>
      <c r="V40" s="27">
        <v>0</v>
      </c>
      <c r="W40" s="38">
        <f t="shared" si="2"/>
        <v>0</v>
      </c>
      <c r="X40" s="27">
        <v>1</v>
      </c>
      <c r="Y40" s="27">
        <v>0</v>
      </c>
      <c r="Z40" s="28">
        <v>0.74999999999999989</v>
      </c>
      <c r="AA40" s="39">
        <f t="shared" si="3"/>
        <v>1.75</v>
      </c>
      <c r="AB40" s="31">
        <f t="shared" si="4"/>
        <v>2.75</v>
      </c>
      <c r="AC40" s="30">
        <v>44655</v>
      </c>
      <c r="AD40" s="1"/>
    </row>
    <row r="41" spans="1:30" ht="14.45" customHeight="1">
      <c r="A41">
        <v>1058</v>
      </c>
      <c r="B41">
        <v>107660</v>
      </c>
      <c r="C41" t="s">
        <v>53</v>
      </c>
      <c r="D41" t="s">
        <v>56</v>
      </c>
      <c r="E41" t="s">
        <v>97</v>
      </c>
      <c r="F41">
        <v>2</v>
      </c>
      <c r="G41" t="s">
        <v>10</v>
      </c>
      <c r="H41" t="s">
        <v>92</v>
      </c>
      <c r="I41" s="27">
        <v>0</v>
      </c>
      <c r="J41" s="27">
        <v>0</v>
      </c>
      <c r="K41" s="27">
        <v>0</v>
      </c>
      <c r="L41" s="27">
        <v>1</v>
      </c>
      <c r="M41" s="27">
        <v>0</v>
      </c>
      <c r="N41" s="36">
        <f t="shared" si="0"/>
        <v>1</v>
      </c>
      <c r="O41" s="27">
        <v>0</v>
      </c>
      <c r="P41" s="27">
        <v>0</v>
      </c>
      <c r="Q41" s="27">
        <v>0</v>
      </c>
      <c r="R41" s="37">
        <f t="shared" si="1"/>
        <v>0</v>
      </c>
      <c r="S41" s="27">
        <v>0</v>
      </c>
      <c r="T41" s="27">
        <v>0</v>
      </c>
      <c r="U41" s="27">
        <v>0</v>
      </c>
      <c r="V41" s="27">
        <v>0</v>
      </c>
      <c r="W41" s="38">
        <f t="shared" si="2"/>
        <v>0</v>
      </c>
      <c r="X41" s="27">
        <v>1</v>
      </c>
      <c r="Y41" s="27">
        <v>0</v>
      </c>
      <c r="Z41" s="28">
        <v>0.74999999999999989</v>
      </c>
      <c r="AA41" s="39">
        <f t="shared" si="3"/>
        <v>1.75</v>
      </c>
      <c r="AB41" s="31">
        <f t="shared" si="4"/>
        <v>2.75</v>
      </c>
      <c r="AC41" s="30">
        <v>44655</v>
      </c>
      <c r="AD41" s="1"/>
    </row>
    <row r="42" spans="1:30" ht="14.45" customHeight="1">
      <c r="A42">
        <v>1058</v>
      </c>
      <c r="B42">
        <v>107663</v>
      </c>
      <c r="C42" t="s">
        <v>53</v>
      </c>
      <c r="D42" t="s">
        <v>57</v>
      </c>
      <c r="E42" t="s">
        <v>97</v>
      </c>
      <c r="F42">
        <v>2</v>
      </c>
      <c r="G42" t="s">
        <v>10</v>
      </c>
      <c r="H42" t="s">
        <v>92</v>
      </c>
      <c r="I42" s="27">
        <v>0</v>
      </c>
      <c r="J42" s="27">
        <v>0</v>
      </c>
      <c r="K42" s="27">
        <v>0</v>
      </c>
      <c r="L42" s="27">
        <v>1</v>
      </c>
      <c r="M42" s="27">
        <v>0</v>
      </c>
      <c r="N42" s="36">
        <f t="shared" si="0"/>
        <v>1</v>
      </c>
      <c r="O42" s="27">
        <v>0</v>
      </c>
      <c r="P42" s="27">
        <v>0</v>
      </c>
      <c r="Q42" s="27">
        <v>0</v>
      </c>
      <c r="R42" s="37">
        <f t="shared" si="1"/>
        <v>0</v>
      </c>
      <c r="S42" s="27">
        <v>0</v>
      </c>
      <c r="T42" s="27">
        <v>0</v>
      </c>
      <c r="U42" s="27">
        <v>0</v>
      </c>
      <c r="V42" s="27">
        <v>0</v>
      </c>
      <c r="W42" s="38">
        <f t="shared" si="2"/>
        <v>0</v>
      </c>
      <c r="X42" s="27">
        <v>1</v>
      </c>
      <c r="Y42" s="27">
        <v>0</v>
      </c>
      <c r="Z42" s="28">
        <v>0.74999999999999989</v>
      </c>
      <c r="AA42" s="39">
        <f t="shared" si="3"/>
        <v>1.75</v>
      </c>
      <c r="AB42" s="31">
        <f t="shared" si="4"/>
        <v>2.75</v>
      </c>
      <c r="AC42" s="30">
        <v>44655</v>
      </c>
      <c r="AD42" s="1"/>
    </row>
    <row r="43" spans="1:30" ht="14.45" customHeight="1">
      <c r="A43">
        <v>1101</v>
      </c>
      <c r="B43">
        <v>105976</v>
      </c>
      <c r="C43" t="s">
        <v>58</v>
      </c>
      <c r="D43" t="s">
        <v>59</v>
      </c>
      <c r="E43" t="s">
        <v>58</v>
      </c>
      <c r="F43">
        <v>4.95</v>
      </c>
      <c r="G43" t="s">
        <v>10</v>
      </c>
      <c r="H43" t="s">
        <v>92</v>
      </c>
      <c r="I43" s="27">
        <v>0</v>
      </c>
      <c r="J43" s="27">
        <v>0</v>
      </c>
      <c r="K43" s="27">
        <v>1</v>
      </c>
      <c r="L43" s="27">
        <v>1</v>
      </c>
      <c r="M43" s="27">
        <v>0</v>
      </c>
      <c r="N43" s="36">
        <f t="shared" si="0"/>
        <v>2</v>
      </c>
      <c r="O43" s="27">
        <v>0</v>
      </c>
      <c r="P43" s="27">
        <v>0</v>
      </c>
      <c r="Q43" s="27">
        <v>0</v>
      </c>
      <c r="R43" s="37">
        <f t="shared" si="1"/>
        <v>0</v>
      </c>
      <c r="S43" s="27">
        <v>0</v>
      </c>
      <c r="T43" s="27">
        <v>0</v>
      </c>
      <c r="U43" s="27">
        <v>0</v>
      </c>
      <c r="V43" s="27">
        <v>0</v>
      </c>
      <c r="W43" s="38">
        <f t="shared" si="2"/>
        <v>0</v>
      </c>
      <c r="X43" s="27">
        <v>0</v>
      </c>
      <c r="Y43" s="27">
        <v>0</v>
      </c>
      <c r="Z43" s="28">
        <v>0</v>
      </c>
      <c r="AA43" s="39">
        <f t="shared" si="3"/>
        <v>0</v>
      </c>
      <c r="AB43" s="31">
        <f t="shared" si="4"/>
        <v>2</v>
      </c>
      <c r="AC43" s="30">
        <v>0</v>
      </c>
      <c r="AD43" s="1"/>
    </row>
    <row r="44" spans="1:30" ht="14.45" customHeight="1">
      <c r="A44">
        <v>1101</v>
      </c>
      <c r="B44">
        <v>107052</v>
      </c>
      <c r="C44" t="s">
        <v>58</v>
      </c>
      <c r="D44" t="s">
        <v>60</v>
      </c>
      <c r="E44" t="s">
        <v>58</v>
      </c>
      <c r="F44">
        <v>4.25</v>
      </c>
      <c r="G44" t="s">
        <v>10</v>
      </c>
      <c r="H44" t="s">
        <v>92</v>
      </c>
      <c r="I44" s="27">
        <v>0</v>
      </c>
      <c r="J44" s="27">
        <v>0</v>
      </c>
      <c r="K44" s="27">
        <v>1</v>
      </c>
      <c r="L44" s="27">
        <v>1</v>
      </c>
      <c r="M44" s="27">
        <v>0</v>
      </c>
      <c r="N44" s="36">
        <f t="shared" si="0"/>
        <v>2</v>
      </c>
      <c r="O44" s="27">
        <v>0</v>
      </c>
      <c r="P44" s="27">
        <v>0</v>
      </c>
      <c r="Q44" s="27">
        <v>0</v>
      </c>
      <c r="R44" s="37">
        <f t="shared" si="1"/>
        <v>0</v>
      </c>
      <c r="S44" s="27">
        <v>0</v>
      </c>
      <c r="T44" s="27">
        <v>0</v>
      </c>
      <c r="U44" s="27">
        <v>0</v>
      </c>
      <c r="V44" s="27">
        <v>0</v>
      </c>
      <c r="W44" s="38">
        <f t="shared" si="2"/>
        <v>0</v>
      </c>
      <c r="X44" s="27">
        <v>0</v>
      </c>
      <c r="Y44" s="27">
        <v>0</v>
      </c>
      <c r="Z44" s="28">
        <v>0</v>
      </c>
      <c r="AA44" s="39">
        <f t="shared" si="3"/>
        <v>0</v>
      </c>
      <c r="AB44" s="31">
        <f t="shared" si="4"/>
        <v>2</v>
      </c>
      <c r="AC44" s="30">
        <v>0</v>
      </c>
      <c r="AD44" s="1"/>
    </row>
    <row r="45" spans="1:30" ht="14.45" customHeight="1">
      <c r="A45">
        <v>145</v>
      </c>
      <c r="B45">
        <v>107485</v>
      </c>
      <c r="C45" t="s">
        <v>47</v>
      </c>
      <c r="D45" t="s">
        <v>61</v>
      </c>
      <c r="E45" t="s">
        <v>47</v>
      </c>
      <c r="F45">
        <v>5</v>
      </c>
      <c r="G45" t="s">
        <v>10</v>
      </c>
      <c r="H45" t="s">
        <v>92</v>
      </c>
      <c r="I45" s="27">
        <v>0</v>
      </c>
      <c r="J45" s="27">
        <v>0</v>
      </c>
      <c r="K45" s="27">
        <v>1</v>
      </c>
      <c r="L45" s="27">
        <v>1</v>
      </c>
      <c r="M45" s="27">
        <v>-2</v>
      </c>
      <c r="N45" s="36">
        <f t="shared" si="0"/>
        <v>0</v>
      </c>
      <c r="O45" s="27">
        <v>0</v>
      </c>
      <c r="P45" s="27">
        <v>0</v>
      </c>
      <c r="Q45" s="27">
        <v>0</v>
      </c>
      <c r="R45" s="37">
        <f t="shared" si="1"/>
        <v>0</v>
      </c>
      <c r="S45" s="27">
        <v>0</v>
      </c>
      <c r="T45" s="27">
        <v>0</v>
      </c>
      <c r="U45" s="27">
        <v>0</v>
      </c>
      <c r="V45" s="27">
        <v>0</v>
      </c>
      <c r="W45" s="38">
        <f t="shared" si="2"/>
        <v>0</v>
      </c>
      <c r="X45" s="27">
        <v>1</v>
      </c>
      <c r="Y45" s="27">
        <v>0</v>
      </c>
      <c r="Z45" s="28">
        <v>0.66666666666666652</v>
      </c>
      <c r="AA45" s="39">
        <f t="shared" si="3"/>
        <v>1.6666666666666665</v>
      </c>
      <c r="AB45" s="31">
        <f t="shared" si="4"/>
        <v>1.6666666666666665</v>
      </c>
      <c r="AC45" s="30">
        <v>44812</v>
      </c>
      <c r="AD45" s="1"/>
    </row>
    <row r="46" spans="1:30" ht="16.149999999999999" customHeight="1">
      <c r="A46">
        <v>95</v>
      </c>
      <c r="B46">
        <v>107554</v>
      </c>
      <c r="C46" t="s">
        <v>62</v>
      </c>
      <c r="D46" t="s">
        <v>63</v>
      </c>
      <c r="E46" t="s">
        <v>98</v>
      </c>
      <c r="F46">
        <v>5</v>
      </c>
      <c r="G46" t="s">
        <v>10</v>
      </c>
      <c r="H46" t="s">
        <v>92</v>
      </c>
      <c r="I46" s="27">
        <v>0</v>
      </c>
      <c r="J46" s="27">
        <v>0</v>
      </c>
      <c r="K46" s="27">
        <v>1</v>
      </c>
      <c r="L46" s="27">
        <v>0</v>
      </c>
      <c r="M46" s="27">
        <v>-2</v>
      </c>
      <c r="N46" s="36">
        <f t="shared" si="0"/>
        <v>-1</v>
      </c>
      <c r="O46" s="27">
        <v>0</v>
      </c>
      <c r="P46" s="27">
        <v>0</v>
      </c>
      <c r="Q46" s="27">
        <v>0</v>
      </c>
      <c r="R46" s="37">
        <f t="shared" si="1"/>
        <v>0</v>
      </c>
      <c r="S46" s="27">
        <v>0</v>
      </c>
      <c r="T46" s="27">
        <v>0</v>
      </c>
      <c r="U46" s="27">
        <v>0</v>
      </c>
      <c r="V46" s="27">
        <v>0</v>
      </c>
      <c r="W46" s="38">
        <f t="shared" si="2"/>
        <v>0</v>
      </c>
      <c r="X46" s="27">
        <v>0</v>
      </c>
      <c r="Y46" s="27">
        <v>0</v>
      </c>
      <c r="Z46" s="28">
        <v>0</v>
      </c>
      <c r="AA46" s="39">
        <f t="shared" si="3"/>
        <v>0</v>
      </c>
      <c r="AB46" s="31">
        <f t="shared" si="4"/>
        <v>-1</v>
      </c>
      <c r="AC46" s="30">
        <v>0</v>
      </c>
      <c r="AD46" s="1"/>
    </row>
    <row r="47" spans="1:30" ht="14.45" customHeight="1">
      <c r="B47" s="25"/>
      <c r="F47"/>
      <c r="I47" s="27"/>
      <c r="J47" s="27"/>
      <c r="K47" s="27"/>
      <c r="L47" s="27"/>
      <c r="M47" s="27"/>
      <c r="N47" s="36"/>
      <c r="O47" s="27"/>
      <c r="P47" s="27"/>
      <c r="Q47" s="27"/>
      <c r="R47" s="37"/>
      <c r="S47" s="27"/>
      <c r="T47" s="27"/>
      <c r="U47" s="27"/>
      <c r="V47" s="27"/>
      <c r="W47" s="38"/>
      <c r="X47" s="27"/>
      <c r="Y47" s="27"/>
      <c r="Z47" s="28"/>
      <c r="AA47" s="39"/>
      <c r="AB47" s="31"/>
      <c r="AC47" s="30"/>
      <c r="AD47" s="1"/>
    </row>
    <row r="48" spans="1:30" ht="16.149999999999999" customHeight="1">
      <c r="B48" s="25"/>
      <c r="I48" s="27"/>
      <c r="J48" s="27"/>
      <c r="K48" s="27"/>
      <c r="L48" s="27"/>
      <c r="M48" s="27"/>
      <c r="N48" s="36"/>
      <c r="O48" s="27"/>
      <c r="P48" s="27"/>
      <c r="Q48" s="27"/>
      <c r="R48" s="37"/>
      <c r="S48" s="27"/>
      <c r="T48" s="27"/>
      <c r="U48" s="27"/>
      <c r="V48" s="27"/>
      <c r="W48" s="38"/>
      <c r="X48" s="27"/>
      <c r="Y48" s="27"/>
      <c r="Z48" s="28"/>
      <c r="AA48" s="39"/>
      <c r="AB48" s="31"/>
      <c r="AC48" s="30"/>
      <c r="AD48" s="1"/>
    </row>
    <row r="49" spans="2:30" ht="14.45" customHeight="1">
      <c r="B49" s="25"/>
      <c r="F49"/>
      <c r="I49" s="27"/>
      <c r="J49" s="27"/>
      <c r="K49" s="27"/>
      <c r="L49" s="27"/>
      <c r="M49" s="27"/>
      <c r="N49" s="36"/>
      <c r="O49" s="27"/>
      <c r="P49" s="27"/>
      <c r="Q49" s="27"/>
      <c r="R49" s="37"/>
      <c r="S49" s="27"/>
      <c r="T49" s="27"/>
      <c r="U49" s="27"/>
      <c r="V49" s="27"/>
      <c r="W49" s="38"/>
      <c r="X49" s="27"/>
      <c r="Y49" s="27"/>
      <c r="Z49" s="28"/>
      <c r="AA49" s="39"/>
      <c r="AB49" s="31"/>
      <c r="AC49" s="30"/>
      <c r="AD49" s="1"/>
    </row>
    <row r="50" spans="2:30" ht="14.45" customHeight="1">
      <c r="B50" s="25"/>
      <c r="F50"/>
      <c r="I50" s="27"/>
      <c r="J50" s="27"/>
      <c r="K50" s="27"/>
      <c r="L50" s="27"/>
      <c r="M50" s="27"/>
      <c r="N50" s="36"/>
      <c r="O50" s="27"/>
      <c r="P50" s="27"/>
      <c r="Q50" s="27"/>
      <c r="R50" s="37"/>
      <c r="S50" s="27"/>
      <c r="T50" s="27"/>
      <c r="U50" s="27"/>
      <c r="V50" s="27"/>
      <c r="W50" s="38"/>
      <c r="X50" s="27"/>
      <c r="Y50" s="27"/>
      <c r="Z50" s="28"/>
      <c r="AA50" s="39"/>
      <c r="AB50" s="31"/>
      <c r="AC50" s="30"/>
      <c r="AD50" s="1"/>
    </row>
    <row r="51" spans="2:30" ht="14.45" customHeight="1">
      <c r="B51" s="25"/>
      <c r="F51"/>
      <c r="I51" s="27"/>
      <c r="J51" s="27"/>
      <c r="K51" s="27"/>
      <c r="L51" s="27"/>
      <c r="M51" s="27"/>
      <c r="N51" s="36"/>
      <c r="O51" s="27"/>
      <c r="P51" s="27"/>
      <c r="Q51" s="27"/>
      <c r="R51" s="37"/>
      <c r="S51" s="27"/>
      <c r="T51" s="27"/>
      <c r="U51" s="27"/>
      <c r="V51" s="27"/>
      <c r="W51" s="38"/>
      <c r="X51" s="27"/>
      <c r="Y51" s="27"/>
      <c r="Z51" s="28"/>
      <c r="AA51" s="39"/>
      <c r="AB51" s="31"/>
      <c r="AC51" s="30"/>
      <c r="AD51" s="1"/>
    </row>
    <row r="52" spans="2:30" ht="14.45" customHeight="1">
      <c r="B52" s="25"/>
      <c r="F52"/>
      <c r="I52" s="27"/>
      <c r="J52" s="27"/>
      <c r="K52" s="27"/>
      <c r="L52" s="27"/>
      <c r="M52" s="27"/>
      <c r="N52" s="36"/>
      <c r="O52" s="27"/>
      <c r="P52" s="27"/>
      <c r="Q52" s="27"/>
      <c r="R52" s="37"/>
      <c r="S52" s="27"/>
      <c r="T52" s="27"/>
      <c r="U52" s="27"/>
      <c r="V52" s="27"/>
      <c r="W52" s="38"/>
      <c r="X52" s="27"/>
      <c r="Y52" s="27"/>
      <c r="Z52" s="28"/>
      <c r="AA52" s="39"/>
      <c r="AB52" s="31"/>
      <c r="AC52" s="30"/>
      <c r="AD52" s="1"/>
    </row>
    <row r="53" spans="2:30" ht="14.45" customHeight="1">
      <c r="B53" s="25"/>
      <c r="F53"/>
      <c r="I53" s="27"/>
      <c r="J53" s="27"/>
      <c r="K53" s="27"/>
      <c r="L53" s="27"/>
      <c r="M53" s="27"/>
      <c r="N53" s="36"/>
      <c r="O53" s="27"/>
      <c r="P53" s="27"/>
      <c r="Q53" s="27"/>
      <c r="R53" s="37"/>
      <c r="S53" s="27"/>
      <c r="T53" s="27"/>
      <c r="U53" s="27"/>
      <c r="V53" s="27"/>
      <c r="W53" s="38"/>
      <c r="X53" s="27"/>
      <c r="Y53" s="27"/>
      <c r="Z53" s="28"/>
      <c r="AA53" s="39"/>
      <c r="AB53" s="31"/>
      <c r="AC53" s="30"/>
      <c r="AD53" s="1"/>
    </row>
    <row r="54" spans="2:30" ht="14.45" customHeight="1">
      <c r="B54" s="25"/>
      <c r="F54"/>
      <c r="I54" s="27"/>
      <c r="J54" s="27"/>
      <c r="K54" s="27"/>
      <c r="L54" s="27"/>
      <c r="M54" s="27"/>
      <c r="N54" s="36"/>
      <c r="O54" s="27"/>
      <c r="P54" s="27"/>
      <c r="Q54" s="27"/>
      <c r="R54" s="37"/>
      <c r="S54" s="27"/>
      <c r="T54" s="27"/>
      <c r="U54" s="27"/>
      <c r="V54" s="27"/>
      <c r="W54" s="38"/>
      <c r="X54" s="27"/>
      <c r="Y54" s="27"/>
      <c r="Z54" s="28"/>
      <c r="AA54" s="39"/>
      <c r="AB54" s="31"/>
      <c r="AC54" s="30"/>
      <c r="AD54" s="1"/>
    </row>
    <row r="55" spans="2:30" ht="14.45" customHeight="1">
      <c r="B55" s="25"/>
      <c r="F55"/>
      <c r="I55" s="27"/>
      <c r="J55" s="27"/>
      <c r="K55" s="27"/>
      <c r="L55" s="27"/>
      <c r="M55" s="27"/>
      <c r="N55" s="36"/>
      <c r="O55" s="27"/>
      <c r="P55" s="27"/>
      <c r="Q55" s="27"/>
      <c r="R55" s="37"/>
      <c r="S55" s="27"/>
      <c r="T55" s="27"/>
      <c r="U55" s="27"/>
      <c r="V55" s="27"/>
      <c r="W55" s="38"/>
      <c r="X55" s="27"/>
      <c r="Y55" s="27"/>
      <c r="Z55" s="28"/>
      <c r="AA55" s="39"/>
      <c r="AB55" s="31"/>
      <c r="AC55" s="30"/>
      <c r="AD55" s="1"/>
    </row>
    <row r="56" spans="2:30" ht="14.45" customHeight="1">
      <c r="B56" s="25"/>
      <c r="I56" s="27"/>
      <c r="J56" s="27"/>
      <c r="K56" s="27"/>
      <c r="L56" s="27"/>
      <c r="M56" s="27"/>
      <c r="N56" s="36"/>
      <c r="O56" s="27"/>
      <c r="P56" s="27"/>
      <c r="Q56" s="27"/>
      <c r="R56" s="37"/>
      <c r="S56" s="27"/>
      <c r="T56" s="27"/>
      <c r="U56" s="27"/>
      <c r="V56" s="27"/>
      <c r="W56" s="38"/>
      <c r="X56" s="27"/>
      <c r="Y56" s="27"/>
      <c r="Z56" s="28"/>
      <c r="AA56" s="39"/>
      <c r="AB56" s="31"/>
      <c r="AC56" s="30"/>
      <c r="AD56" s="1"/>
    </row>
    <row r="57" spans="2:30" ht="14.45" customHeight="1">
      <c r="B57" s="25"/>
      <c r="F57"/>
      <c r="I57" s="27"/>
      <c r="J57" s="27"/>
      <c r="K57" s="27"/>
      <c r="L57" s="27"/>
      <c r="M57" s="27"/>
      <c r="N57" s="36"/>
      <c r="O57" s="27"/>
      <c r="P57" s="27"/>
      <c r="Q57" s="27"/>
      <c r="R57" s="37"/>
      <c r="S57" s="27"/>
      <c r="T57" s="27"/>
      <c r="U57" s="27"/>
      <c r="V57" s="27"/>
      <c r="W57" s="38"/>
      <c r="X57" s="27"/>
      <c r="Y57" s="27"/>
      <c r="Z57" s="28"/>
      <c r="AA57" s="39"/>
      <c r="AB57" s="31"/>
      <c r="AC57" s="30"/>
      <c r="AD57" s="1"/>
    </row>
    <row r="58" spans="2:30" ht="15.75" customHeight="1">
      <c r="B58" s="25"/>
      <c r="F58"/>
      <c r="I58" s="27"/>
      <c r="J58" s="27"/>
      <c r="K58" s="27"/>
      <c r="L58" s="27"/>
      <c r="M58" s="27"/>
      <c r="N58" s="36"/>
      <c r="O58" s="27"/>
      <c r="P58" s="27"/>
      <c r="Q58" s="27"/>
      <c r="R58" s="37"/>
      <c r="S58" s="27"/>
      <c r="T58" s="27"/>
      <c r="U58" s="27"/>
      <c r="V58" s="27"/>
      <c r="W58" s="38"/>
      <c r="X58" s="27"/>
      <c r="Y58" s="27"/>
      <c r="Z58" s="28"/>
      <c r="AA58" s="39"/>
      <c r="AB58" s="31"/>
      <c r="AC58" s="30"/>
      <c r="AD58" s="1"/>
    </row>
    <row r="59" spans="2:30" ht="14.45" customHeight="1">
      <c r="B59" s="25"/>
      <c r="F59"/>
      <c r="I59" s="27"/>
      <c r="J59" s="27"/>
      <c r="K59" s="27"/>
      <c r="L59" s="27"/>
      <c r="M59" s="27"/>
      <c r="N59" s="36"/>
      <c r="O59" s="27"/>
      <c r="P59" s="27"/>
      <c r="Q59" s="27"/>
      <c r="R59" s="37"/>
      <c r="S59" s="27"/>
      <c r="T59" s="27"/>
      <c r="U59" s="27"/>
      <c r="V59" s="27"/>
      <c r="W59" s="38"/>
      <c r="X59" s="27"/>
      <c r="Y59" s="27"/>
      <c r="Z59" s="28"/>
      <c r="AA59" s="39"/>
      <c r="AB59" s="31"/>
      <c r="AC59" s="30"/>
      <c r="AD59" s="1"/>
    </row>
    <row r="60" spans="2:30" ht="14.45" customHeight="1">
      <c r="B60" s="25"/>
      <c r="F60"/>
      <c r="I60" s="27"/>
      <c r="J60" s="27"/>
      <c r="K60" s="27"/>
      <c r="L60" s="27"/>
      <c r="M60" s="27"/>
      <c r="N60" s="36"/>
      <c r="O60" s="27"/>
      <c r="P60" s="27"/>
      <c r="Q60" s="27"/>
      <c r="R60" s="37"/>
      <c r="S60" s="27"/>
      <c r="T60" s="27"/>
      <c r="U60" s="27"/>
      <c r="V60" s="27"/>
      <c r="W60" s="38"/>
      <c r="X60" s="27"/>
      <c r="Y60" s="27"/>
      <c r="Z60" s="28"/>
      <c r="AA60" s="39"/>
      <c r="AB60" s="31"/>
      <c r="AC60" s="30"/>
      <c r="AD60" s="1"/>
    </row>
    <row r="61" spans="2:30" ht="16.149999999999999" customHeight="1">
      <c r="B61" s="25"/>
      <c r="I61" s="27"/>
      <c r="J61" s="27"/>
      <c r="K61" s="27"/>
      <c r="L61" s="27"/>
      <c r="M61" s="27"/>
      <c r="N61" s="36"/>
      <c r="O61" s="27"/>
      <c r="P61" s="27"/>
      <c r="Q61" s="27"/>
      <c r="R61" s="37"/>
      <c r="S61" s="27"/>
      <c r="T61" s="27"/>
      <c r="U61" s="27"/>
      <c r="V61" s="27"/>
      <c r="W61" s="38"/>
      <c r="X61" s="27"/>
      <c r="Y61" s="27"/>
      <c r="Z61" s="28"/>
      <c r="AA61" s="39"/>
      <c r="AB61" s="31"/>
      <c r="AC61" s="30"/>
      <c r="AD61" s="1"/>
    </row>
    <row r="62" spans="2:30" ht="14.45" customHeight="1">
      <c r="B62" s="25"/>
      <c r="F62"/>
      <c r="I62" s="27"/>
      <c r="J62" s="27"/>
      <c r="K62" s="27"/>
      <c r="L62" s="27"/>
      <c r="M62" s="27"/>
      <c r="N62" s="36"/>
      <c r="O62" s="27"/>
      <c r="P62" s="27"/>
      <c r="Q62" s="27"/>
      <c r="R62" s="37"/>
      <c r="S62" s="27"/>
      <c r="T62" s="27"/>
      <c r="U62" s="27"/>
      <c r="V62" s="27"/>
      <c r="W62" s="38"/>
      <c r="X62" s="27"/>
      <c r="Y62" s="27"/>
      <c r="Z62" s="28"/>
      <c r="AA62" s="39"/>
      <c r="AB62" s="31"/>
      <c r="AC62" s="30"/>
      <c r="AD62" s="1"/>
    </row>
    <row r="63" spans="2:30" ht="14.45" customHeight="1">
      <c r="B63" s="25"/>
      <c r="F63"/>
      <c r="I63" s="27"/>
      <c r="J63" s="27"/>
      <c r="K63" s="27"/>
      <c r="L63" s="27"/>
      <c r="M63" s="27"/>
      <c r="N63" s="36"/>
      <c r="O63" s="27"/>
      <c r="P63" s="27"/>
      <c r="Q63" s="27"/>
      <c r="R63" s="37"/>
      <c r="S63" s="27"/>
      <c r="T63" s="27"/>
      <c r="U63" s="27"/>
      <c r="V63" s="27"/>
      <c r="W63" s="38"/>
      <c r="X63" s="27"/>
      <c r="Y63" s="27"/>
      <c r="Z63" s="28"/>
      <c r="AA63" s="39"/>
      <c r="AB63" s="31"/>
      <c r="AC63" s="30"/>
      <c r="AD63" s="1"/>
    </row>
    <row r="64" spans="2:30" ht="16.149999999999999" customHeight="1">
      <c r="B64" s="25"/>
      <c r="I64" s="27"/>
      <c r="J64" s="27"/>
      <c r="K64" s="27"/>
      <c r="L64" s="27"/>
      <c r="M64" s="27"/>
      <c r="N64" s="36"/>
      <c r="O64" s="27"/>
      <c r="P64" s="27"/>
      <c r="Q64" s="27"/>
      <c r="R64" s="37"/>
      <c r="S64" s="27"/>
      <c r="T64" s="27"/>
      <c r="U64" s="27"/>
      <c r="V64" s="27"/>
      <c r="W64" s="38"/>
      <c r="X64" s="27"/>
      <c r="Y64" s="27"/>
      <c r="Z64" s="28"/>
      <c r="AA64" s="39"/>
      <c r="AB64" s="31"/>
      <c r="AC64" s="30"/>
      <c r="AD64" s="1"/>
    </row>
    <row r="65" spans="2:30" ht="16.149999999999999" customHeight="1">
      <c r="B65" s="25"/>
      <c r="I65" s="27"/>
      <c r="J65" s="27"/>
      <c r="K65" s="27"/>
      <c r="L65" s="27"/>
      <c r="M65" s="27"/>
      <c r="N65" s="36"/>
      <c r="O65" s="27"/>
      <c r="P65" s="27"/>
      <c r="Q65" s="27"/>
      <c r="R65" s="37"/>
      <c r="S65" s="27"/>
      <c r="T65" s="27"/>
      <c r="U65" s="27"/>
      <c r="V65" s="27"/>
      <c r="W65" s="38"/>
      <c r="X65" s="27"/>
      <c r="Y65" s="27"/>
      <c r="Z65" s="28"/>
      <c r="AA65" s="39"/>
      <c r="AB65" s="31"/>
      <c r="AC65" s="30"/>
      <c r="AD65" s="1"/>
    </row>
    <row r="66" spans="2:30" ht="14.45" customHeight="1">
      <c r="B66" s="25"/>
      <c r="F66"/>
      <c r="I66" s="27"/>
      <c r="J66" s="27"/>
      <c r="K66" s="27"/>
      <c r="L66" s="27"/>
      <c r="M66" s="27"/>
      <c r="N66" s="36"/>
      <c r="O66" s="27"/>
      <c r="P66" s="27"/>
      <c r="Q66" s="27"/>
      <c r="R66" s="37"/>
      <c r="S66" s="27"/>
      <c r="T66" s="27"/>
      <c r="U66" s="27"/>
      <c r="V66" s="27"/>
      <c r="W66" s="38"/>
      <c r="X66" s="27"/>
      <c r="Y66" s="27"/>
      <c r="Z66" s="28"/>
      <c r="AA66" s="39"/>
      <c r="AB66" s="31"/>
      <c r="AC66" s="30"/>
      <c r="AD66" s="1"/>
    </row>
    <row r="67" spans="2:30" ht="16.149999999999999" customHeight="1">
      <c r="B67" s="25"/>
      <c r="I67" s="27"/>
      <c r="J67" s="27"/>
      <c r="K67" s="27"/>
      <c r="L67" s="27"/>
      <c r="M67" s="27"/>
      <c r="N67" s="36"/>
      <c r="O67" s="27"/>
      <c r="P67" s="27"/>
      <c r="Q67" s="27"/>
      <c r="R67" s="37"/>
      <c r="S67" s="27"/>
      <c r="T67" s="27"/>
      <c r="U67" s="27"/>
      <c r="V67" s="27"/>
      <c r="W67" s="38"/>
      <c r="X67" s="27"/>
      <c r="Y67" s="27"/>
      <c r="Z67" s="28"/>
      <c r="AA67" s="39"/>
      <c r="AB67" s="31"/>
      <c r="AC67" s="30"/>
      <c r="AD67" s="1"/>
    </row>
    <row r="68" spans="2:30" ht="16.149999999999999" customHeight="1">
      <c r="B68" s="25"/>
      <c r="I68" s="27"/>
      <c r="J68" s="27"/>
      <c r="K68" s="27"/>
      <c r="L68" s="27"/>
      <c r="M68" s="27"/>
      <c r="N68" s="36"/>
      <c r="O68" s="27"/>
      <c r="P68" s="27"/>
      <c r="Q68" s="27"/>
      <c r="R68" s="37"/>
      <c r="S68" s="27"/>
      <c r="T68" s="27"/>
      <c r="U68" s="27"/>
      <c r="V68" s="27"/>
      <c r="W68" s="38"/>
      <c r="X68" s="27"/>
      <c r="Y68" s="27"/>
      <c r="Z68" s="28"/>
      <c r="AA68" s="39"/>
      <c r="AB68" s="31"/>
      <c r="AC68" s="30"/>
      <c r="AD68" s="1"/>
    </row>
    <row r="69" spans="2:30" ht="14.45" customHeight="1">
      <c r="B69" s="25"/>
      <c r="F69"/>
      <c r="I69" s="27"/>
      <c r="J69" s="27"/>
      <c r="K69" s="27"/>
      <c r="L69" s="27"/>
      <c r="M69" s="27"/>
      <c r="N69" s="36"/>
      <c r="O69" s="27"/>
      <c r="P69" s="27"/>
      <c r="Q69" s="27"/>
      <c r="R69" s="37"/>
      <c r="S69" s="27"/>
      <c r="T69" s="27"/>
      <c r="U69" s="27"/>
      <c r="V69" s="27"/>
      <c r="W69" s="38"/>
      <c r="X69" s="27"/>
      <c r="Y69" s="27"/>
      <c r="Z69" s="28"/>
      <c r="AA69" s="39"/>
      <c r="AB69" s="31"/>
      <c r="AC69" s="30"/>
      <c r="AD69" s="1"/>
    </row>
    <row r="70" spans="2:30" ht="14.45" customHeight="1">
      <c r="B70" s="25"/>
      <c r="F70"/>
      <c r="I70" s="27"/>
      <c r="J70" s="27"/>
      <c r="K70" s="27"/>
      <c r="L70" s="27"/>
      <c r="M70" s="27"/>
      <c r="N70" s="36"/>
      <c r="O70" s="27"/>
      <c r="P70" s="27"/>
      <c r="Q70" s="27"/>
      <c r="R70" s="37"/>
      <c r="S70" s="27"/>
      <c r="T70" s="27"/>
      <c r="U70" s="27"/>
      <c r="V70" s="27"/>
      <c r="W70" s="38"/>
      <c r="X70" s="27"/>
      <c r="Y70" s="27"/>
      <c r="Z70" s="28"/>
      <c r="AA70" s="39"/>
      <c r="AB70" s="31"/>
      <c r="AC70" s="30"/>
      <c r="AD70" s="1"/>
    </row>
    <row r="71" spans="2:30" ht="14.45" customHeight="1">
      <c r="B71" s="25"/>
      <c r="F71"/>
      <c r="I71" s="27"/>
      <c r="J71" s="27"/>
      <c r="K71" s="27"/>
      <c r="L71" s="27"/>
      <c r="M71" s="27"/>
      <c r="N71" s="36"/>
      <c r="O71" s="27"/>
      <c r="P71" s="27"/>
      <c r="Q71" s="27"/>
      <c r="R71" s="37"/>
      <c r="S71" s="27"/>
      <c r="T71" s="27"/>
      <c r="U71" s="27"/>
      <c r="V71" s="27"/>
      <c r="W71" s="38"/>
      <c r="X71" s="27"/>
      <c r="Y71" s="27"/>
      <c r="Z71" s="28"/>
      <c r="AA71" s="39"/>
      <c r="AB71" s="31"/>
      <c r="AC71" s="30"/>
      <c r="AD71" s="1"/>
    </row>
    <row r="72" spans="2:30" ht="14.45" customHeight="1">
      <c r="B72" s="25"/>
      <c r="F72"/>
      <c r="I72" s="27"/>
      <c r="J72" s="27"/>
      <c r="K72" s="27"/>
      <c r="L72" s="27"/>
      <c r="M72" s="27"/>
      <c r="N72" s="36"/>
      <c r="O72" s="27"/>
      <c r="P72" s="27"/>
      <c r="Q72" s="27"/>
      <c r="R72" s="37"/>
      <c r="S72" s="27"/>
      <c r="T72" s="27"/>
      <c r="U72" s="27"/>
      <c r="V72" s="27"/>
      <c r="W72" s="38"/>
      <c r="X72" s="27"/>
      <c r="Y72" s="27"/>
      <c r="Z72" s="28"/>
      <c r="AA72" s="39"/>
      <c r="AB72" s="31"/>
      <c r="AC72" s="30"/>
      <c r="AD72" s="1"/>
    </row>
    <row r="73" spans="2:30" ht="14.45" customHeight="1">
      <c r="B73" s="25"/>
      <c r="F73"/>
      <c r="I73" s="27"/>
      <c r="J73" s="27"/>
      <c r="K73" s="27"/>
      <c r="L73" s="27"/>
      <c r="M73" s="27"/>
      <c r="N73" s="36"/>
      <c r="O73" s="27"/>
      <c r="P73" s="27"/>
      <c r="Q73" s="27"/>
      <c r="R73" s="37"/>
      <c r="S73" s="27"/>
      <c r="T73" s="27"/>
      <c r="U73" s="27"/>
      <c r="V73" s="27"/>
      <c r="W73" s="38"/>
      <c r="X73" s="27"/>
      <c r="Y73" s="27"/>
      <c r="Z73" s="28"/>
      <c r="AA73" s="39"/>
      <c r="AB73" s="31"/>
      <c r="AC73" s="30"/>
      <c r="AD73" s="1"/>
    </row>
    <row r="74" spans="2:30" ht="16.149999999999999" customHeight="1">
      <c r="B74" s="25"/>
      <c r="F74"/>
      <c r="I74" s="27"/>
      <c r="J74" s="27"/>
      <c r="K74" s="27"/>
      <c r="L74" s="27"/>
      <c r="M74" s="27"/>
      <c r="N74" s="36"/>
      <c r="O74" s="27"/>
      <c r="P74" s="27"/>
      <c r="Q74" s="27"/>
      <c r="R74" s="37"/>
      <c r="S74" s="27"/>
      <c r="T74" s="27"/>
      <c r="U74" s="27"/>
      <c r="V74" s="27"/>
      <c r="W74" s="38"/>
      <c r="X74" s="27"/>
      <c r="Y74" s="27"/>
      <c r="Z74" s="28"/>
      <c r="AA74" s="39"/>
      <c r="AB74" s="31"/>
      <c r="AC74" s="30"/>
      <c r="AD74" s="1"/>
    </row>
    <row r="75" spans="2:30" ht="14.45" customHeight="1">
      <c r="B75" s="25"/>
      <c r="F75"/>
      <c r="I75" s="27"/>
      <c r="J75" s="27"/>
      <c r="K75" s="27"/>
      <c r="L75" s="27"/>
      <c r="M75" s="27"/>
      <c r="N75" s="36"/>
      <c r="O75" s="27"/>
      <c r="P75" s="27"/>
      <c r="Q75" s="27"/>
      <c r="R75" s="37"/>
      <c r="S75" s="27"/>
      <c r="T75" s="27"/>
      <c r="U75" s="27"/>
      <c r="V75" s="27"/>
      <c r="W75" s="38"/>
      <c r="X75" s="27"/>
      <c r="Y75" s="27"/>
      <c r="Z75" s="28"/>
      <c r="AA75" s="39"/>
      <c r="AB75" s="31"/>
      <c r="AC75" s="30"/>
      <c r="AD75" s="1"/>
    </row>
    <row r="76" spans="2:30" ht="16.149999999999999" customHeight="1">
      <c r="B76" s="25"/>
      <c r="F76"/>
      <c r="I76" s="27"/>
      <c r="J76" s="27"/>
      <c r="K76" s="27"/>
      <c r="L76" s="27"/>
      <c r="M76" s="27"/>
      <c r="N76" s="36"/>
      <c r="O76" s="27"/>
      <c r="P76" s="27"/>
      <c r="Q76" s="27"/>
      <c r="R76" s="37"/>
      <c r="S76" s="27"/>
      <c r="T76" s="27"/>
      <c r="U76" s="27"/>
      <c r="V76" s="27"/>
      <c r="W76" s="38"/>
      <c r="X76" s="27"/>
      <c r="Y76" s="27"/>
      <c r="Z76" s="28"/>
      <c r="AA76" s="39"/>
      <c r="AB76" s="31"/>
      <c r="AC76" s="30"/>
      <c r="AD76" s="1"/>
    </row>
    <row r="77" spans="2:30" ht="16.149999999999999" customHeight="1">
      <c r="B77" s="25"/>
      <c r="I77" s="27"/>
      <c r="J77" s="27"/>
      <c r="K77" s="27"/>
      <c r="L77" s="27"/>
      <c r="M77" s="27"/>
      <c r="N77" s="36"/>
      <c r="O77" s="27"/>
      <c r="P77" s="27"/>
      <c r="Q77" s="27"/>
      <c r="R77" s="37"/>
      <c r="S77" s="27"/>
      <c r="T77" s="27"/>
      <c r="U77" s="27"/>
      <c r="V77" s="27"/>
      <c r="W77" s="38"/>
      <c r="X77" s="27"/>
      <c r="Y77" s="27"/>
      <c r="Z77" s="28"/>
      <c r="AA77" s="39"/>
      <c r="AB77" s="31"/>
      <c r="AC77" s="30"/>
      <c r="AD77" s="1"/>
    </row>
    <row r="78" spans="2:30" ht="16.149999999999999" customHeight="1">
      <c r="B78" s="25"/>
      <c r="F78"/>
      <c r="I78" s="27"/>
      <c r="J78" s="27"/>
      <c r="K78" s="27"/>
      <c r="L78" s="27"/>
      <c r="M78" s="27"/>
      <c r="N78" s="36"/>
      <c r="O78" s="27"/>
      <c r="P78" s="27"/>
      <c r="Q78" s="27"/>
      <c r="R78" s="37"/>
      <c r="S78" s="27"/>
      <c r="T78" s="27"/>
      <c r="U78" s="27"/>
      <c r="V78" s="27"/>
      <c r="W78" s="38"/>
      <c r="X78" s="27"/>
      <c r="Y78" s="27"/>
      <c r="Z78" s="28"/>
      <c r="AA78" s="39"/>
      <c r="AB78" s="31"/>
      <c r="AC78" s="30"/>
      <c r="AD78" s="1"/>
    </row>
    <row r="79" spans="2:30" ht="14.45" customHeight="1">
      <c r="B79" s="25"/>
      <c r="F79"/>
      <c r="I79" s="27"/>
      <c r="J79" s="27"/>
      <c r="K79" s="27"/>
      <c r="L79" s="27"/>
      <c r="M79" s="27"/>
      <c r="N79" s="36"/>
      <c r="O79" s="27"/>
      <c r="P79" s="27"/>
      <c r="Q79" s="27"/>
      <c r="R79" s="37"/>
      <c r="S79" s="27"/>
      <c r="T79" s="27"/>
      <c r="U79" s="27"/>
      <c r="V79" s="27"/>
      <c r="W79" s="38"/>
      <c r="X79" s="27"/>
      <c r="Y79" s="27"/>
      <c r="Z79" s="28"/>
      <c r="AA79" s="39"/>
      <c r="AB79" s="31"/>
      <c r="AC79" s="30"/>
      <c r="AD79" s="1"/>
    </row>
    <row r="80" spans="2:30" ht="14.45" customHeight="1">
      <c r="B80" s="25"/>
      <c r="F80"/>
      <c r="I80" s="27"/>
      <c r="J80" s="27"/>
      <c r="K80" s="27"/>
      <c r="L80" s="27"/>
      <c r="M80" s="27"/>
      <c r="N80" s="36"/>
      <c r="O80" s="27"/>
      <c r="P80" s="27"/>
      <c r="Q80" s="27"/>
      <c r="R80" s="37"/>
      <c r="S80" s="27"/>
      <c r="T80" s="27"/>
      <c r="U80" s="27"/>
      <c r="V80" s="27"/>
      <c r="W80" s="38"/>
      <c r="X80" s="27"/>
      <c r="Y80" s="27"/>
      <c r="Z80" s="28"/>
      <c r="AA80" s="39"/>
      <c r="AB80" s="31"/>
      <c r="AC80" s="30"/>
      <c r="AD80" s="1"/>
    </row>
    <row r="81" spans="2:30" ht="14.45" customHeight="1">
      <c r="B81" s="25"/>
      <c r="F81"/>
      <c r="I81" s="27"/>
      <c r="J81" s="27"/>
      <c r="K81" s="27"/>
      <c r="L81" s="27"/>
      <c r="M81" s="27"/>
      <c r="N81" s="36"/>
      <c r="O81" s="27"/>
      <c r="P81" s="27"/>
      <c r="Q81" s="27"/>
      <c r="R81" s="37"/>
      <c r="S81" s="27"/>
      <c r="T81" s="27"/>
      <c r="U81" s="27"/>
      <c r="V81" s="27"/>
      <c r="W81" s="38"/>
      <c r="X81" s="27"/>
      <c r="Y81" s="27"/>
      <c r="Z81" s="28"/>
      <c r="AA81" s="39"/>
      <c r="AB81" s="31"/>
      <c r="AC81" s="30"/>
      <c r="AD81" s="1"/>
    </row>
    <row r="82" spans="2:30" ht="14.45" customHeight="1">
      <c r="B82" s="25"/>
      <c r="F82"/>
      <c r="I82" s="27"/>
      <c r="J82" s="27"/>
      <c r="K82" s="27"/>
      <c r="L82" s="27"/>
      <c r="M82" s="27"/>
      <c r="N82" s="36"/>
      <c r="O82" s="27"/>
      <c r="P82" s="27"/>
      <c r="Q82" s="27"/>
      <c r="R82" s="37"/>
      <c r="S82" s="27"/>
      <c r="T82" s="27"/>
      <c r="U82" s="27"/>
      <c r="V82" s="27"/>
      <c r="W82" s="38"/>
      <c r="X82" s="27"/>
      <c r="Y82" s="27"/>
      <c r="Z82" s="28"/>
      <c r="AA82" s="39"/>
      <c r="AB82" s="31"/>
      <c r="AC82" s="30"/>
      <c r="AD82" s="1"/>
    </row>
    <row r="83" spans="2:30" ht="14.45" customHeight="1">
      <c r="B83" s="25"/>
      <c r="F83"/>
      <c r="I83" s="27"/>
      <c r="J83" s="27"/>
      <c r="K83" s="27"/>
      <c r="L83" s="27"/>
      <c r="M83" s="27"/>
      <c r="N83" s="36"/>
      <c r="O83" s="27"/>
      <c r="P83" s="27"/>
      <c r="Q83" s="27"/>
      <c r="R83" s="37"/>
      <c r="S83" s="27"/>
      <c r="T83" s="27"/>
      <c r="U83" s="27"/>
      <c r="V83" s="27"/>
      <c r="W83" s="38"/>
      <c r="X83" s="27"/>
      <c r="Y83" s="27"/>
      <c r="Z83" s="28"/>
      <c r="AA83" s="39"/>
      <c r="AB83" s="31"/>
      <c r="AC83" s="30"/>
      <c r="AD83" s="1"/>
    </row>
    <row r="84" spans="2:30" ht="14.45" customHeight="1">
      <c r="B84" s="25"/>
      <c r="F84"/>
      <c r="I84" s="27"/>
      <c r="J84" s="27"/>
      <c r="K84" s="27"/>
      <c r="L84" s="27"/>
      <c r="M84" s="27"/>
      <c r="N84" s="36"/>
      <c r="O84" s="27"/>
      <c r="P84" s="27"/>
      <c r="Q84" s="27"/>
      <c r="R84" s="37"/>
      <c r="S84" s="27"/>
      <c r="T84" s="27"/>
      <c r="U84" s="27"/>
      <c r="V84" s="27"/>
      <c r="W84" s="38"/>
      <c r="X84" s="27"/>
      <c r="Y84" s="27"/>
      <c r="Z84" s="28"/>
      <c r="AA84" s="39"/>
      <c r="AB84" s="31"/>
      <c r="AC84" s="30"/>
      <c r="AD84" s="1"/>
    </row>
    <row r="85" spans="2:30" ht="16.149999999999999" customHeight="1">
      <c r="B85" s="25"/>
      <c r="F85"/>
      <c r="I85" s="27"/>
      <c r="J85" s="27"/>
      <c r="K85" s="27"/>
      <c r="L85" s="27"/>
      <c r="M85" s="27"/>
      <c r="N85" s="36"/>
      <c r="O85" s="27"/>
      <c r="P85" s="27"/>
      <c r="Q85" s="27"/>
      <c r="R85" s="37"/>
      <c r="S85" s="27"/>
      <c r="T85" s="27"/>
      <c r="U85" s="27"/>
      <c r="V85" s="27"/>
      <c r="W85" s="38"/>
      <c r="X85" s="27"/>
      <c r="Y85" s="27"/>
      <c r="Z85" s="28"/>
      <c r="AA85" s="39"/>
      <c r="AB85" s="31"/>
      <c r="AC85" s="30"/>
      <c r="AD85" s="1"/>
    </row>
  </sheetData>
  <autoFilter ref="A4:AC85" xr:uid="{1A23865D-9764-4FB6-9A4D-9D58815CABE5}">
    <sortState xmlns:xlrd2="http://schemas.microsoft.com/office/spreadsheetml/2017/richdata2" ref="A5:AC85">
      <sortCondition descending="1" ref="AB4:AB85"/>
    </sortState>
  </autoFilter>
  <mergeCells count="4">
    <mergeCell ref="I3:N3"/>
    <mergeCell ref="O3:R3"/>
    <mergeCell ref="S3:W3"/>
    <mergeCell ref="X3:AA3"/>
  </mergeCells>
  <phoneticPr fontId="6" type="noConversion"/>
  <conditionalFormatting sqref="B57:B85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7650-5EE5-45EA-8A6A-4A9E00B00AB5}">
  <dimension ref="A1:J46"/>
  <sheetViews>
    <sheetView workbookViewId="0">
      <selection activeCell="O16" sqref="O16"/>
    </sheetView>
  </sheetViews>
  <sheetFormatPr defaultRowHeight="15"/>
  <cols>
    <col min="2" max="2" width="27.7109375" customWidth="1"/>
    <col min="4" max="4" width="27.28515625" customWidth="1"/>
    <col min="5" max="5" width="27.7109375" customWidth="1"/>
    <col min="6" max="6" width="12.28515625" customWidth="1"/>
    <col min="7" max="7" width="19.28515625" customWidth="1"/>
  </cols>
  <sheetData>
    <row r="1" spans="1:10" ht="93" customHeight="1" thickBot="1">
      <c r="F1" s="33" t="s">
        <v>99</v>
      </c>
      <c r="G1" s="40">
        <f>SUM(F3:F46)</f>
        <v>104.32</v>
      </c>
    </row>
    <row r="2" spans="1:10" ht="60">
      <c r="A2" s="6" t="s">
        <v>2</v>
      </c>
      <c r="B2" s="6" t="s">
        <v>3</v>
      </c>
      <c r="C2" s="6" t="s">
        <v>0</v>
      </c>
      <c r="D2" s="6" t="s">
        <v>1</v>
      </c>
      <c r="E2" s="6" t="s">
        <v>69</v>
      </c>
      <c r="F2" s="8" t="s">
        <v>4</v>
      </c>
      <c r="G2" s="6" t="s">
        <v>100</v>
      </c>
    </row>
    <row r="3" spans="1:10">
      <c r="A3" s="25">
        <v>95483</v>
      </c>
      <c r="B3" t="s">
        <v>101</v>
      </c>
      <c r="C3">
        <v>2020</v>
      </c>
      <c r="D3" t="s">
        <v>16</v>
      </c>
      <c r="E3" t="s">
        <v>16</v>
      </c>
      <c r="F3">
        <v>1.44</v>
      </c>
      <c r="G3" s="1">
        <f t="shared" ref="G3:G46" si="0">SUMIF(E:E,E3,F:F)</f>
        <v>18.119999999999997</v>
      </c>
    </row>
    <row r="4" spans="1:10">
      <c r="A4" s="25">
        <v>95479</v>
      </c>
      <c r="B4" t="s">
        <v>102</v>
      </c>
      <c r="C4">
        <v>2020</v>
      </c>
      <c r="D4" t="s">
        <v>16</v>
      </c>
      <c r="E4" t="s">
        <v>16</v>
      </c>
      <c r="F4">
        <v>3</v>
      </c>
      <c r="G4" s="1">
        <f t="shared" si="0"/>
        <v>18.119999999999997</v>
      </c>
    </row>
    <row r="5" spans="1:10">
      <c r="A5" s="25">
        <v>95490</v>
      </c>
      <c r="B5" t="s">
        <v>103</v>
      </c>
      <c r="C5">
        <v>2020</v>
      </c>
      <c r="D5" t="s">
        <v>16</v>
      </c>
      <c r="E5" t="s">
        <v>16</v>
      </c>
      <c r="F5">
        <v>1.68</v>
      </c>
      <c r="G5" s="1">
        <f t="shared" si="0"/>
        <v>18.119999999999997</v>
      </c>
    </row>
    <row r="6" spans="1:10">
      <c r="A6" s="25">
        <v>95487</v>
      </c>
      <c r="B6" t="s">
        <v>104</v>
      </c>
      <c r="C6">
        <v>2020</v>
      </c>
      <c r="D6" t="s">
        <v>16</v>
      </c>
      <c r="E6" t="s">
        <v>16</v>
      </c>
      <c r="F6">
        <v>1.2</v>
      </c>
      <c r="G6" s="1">
        <f t="shared" si="0"/>
        <v>18.119999999999997</v>
      </c>
    </row>
    <row r="7" spans="1:10">
      <c r="A7" s="25">
        <v>95499</v>
      </c>
      <c r="B7" t="s">
        <v>105</v>
      </c>
      <c r="C7">
        <v>2020</v>
      </c>
      <c r="D7" t="s">
        <v>16</v>
      </c>
      <c r="E7" t="s">
        <v>16</v>
      </c>
      <c r="F7">
        <v>1.56</v>
      </c>
      <c r="G7" s="1">
        <f t="shared" si="0"/>
        <v>18.119999999999997</v>
      </c>
    </row>
    <row r="8" spans="1:10">
      <c r="A8" s="25">
        <v>95469</v>
      </c>
      <c r="B8" t="s">
        <v>106</v>
      </c>
      <c r="C8">
        <v>2020</v>
      </c>
      <c r="D8" t="s">
        <v>16</v>
      </c>
      <c r="E8" t="s">
        <v>16</v>
      </c>
      <c r="F8">
        <v>1.56</v>
      </c>
      <c r="G8" s="1">
        <f t="shared" si="0"/>
        <v>18.119999999999997</v>
      </c>
    </row>
    <row r="9" spans="1:10">
      <c r="A9" s="25">
        <v>95476</v>
      </c>
      <c r="B9" t="s">
        <v>107</v>
      </c>
      <c r="C9">
        <v>2020</v>
      </c>
      <c r="D9" t="s">
        <v>16</v>
      </c>
      <c r="E9" t="s">
        <v>16</v>
      </c>
      <c r="F9">
        <v>1.56</v>
      </c>
      <c r="G9" s="1">
        <f t="shared" si="0"/>
        <v>18.119999999999997</v>
      </c>
    </row>
    <row r="10" spans="1:10">
      <c r="A10" s="25">
        <v>95496</v>
      </c>
      <c r="B10" t="s">
        <v>108</v>
      </c>
      <c r="C10">
        <v>2020</v>
      </c>
      <c r="D10" t="s">
        <v>16</v>
      </c>
      <c r="E10" t="s">
        <v>16</v>
      </c>
      <c r="F10">
        <v>1.2</v>
      </c>
      <c r="G10" s="1">
        <f t="shared" si="0"/>
        <v>18.119999999999997</v>
      </c>
    </row>
    <row r="11" spans="1:10">
      <c r="A11" s="25">
        <v>95493</v>
      </c>
      <c r="B11" t="s">
        <v>109</v>
      </c>
      <c r="C11">
        <v>2020</v>
      </c>
      <c r="D11" t="s">
        <v>16</v>
      </c>
      <c r="E11" t="s">
        <v>16</v>
      </c>
      <c r="F11">
        <v>0.96</v>
      </c>
      <c r="G11" s="1">
        <f t="shared" si="0"/>
        <v>18.119999999999997</v>
      </c>
    </row>
    <row r="12" spans="1:10">
      <c r="A12" s="25">
        <v>95484</v>
      </c>
      <c r="B12" t="s">
        <v>110</v>
      </c>
      <c r="C12">
        <v>2020</v>
      </c>
      <c r="D12" t="s">
        <v>16</v>
      </c>
      <c r="E12" t="s">
        <v>16</v>
      </c>
      <c r="F12">
        <v>1.44</v>
      </c>
      <c r="G12" s="1">
        <f t="shared" si="0"/>
        <v>18.119999999999997</v>
      </c>
    </row>
    <row r="13" spans="1:10">
      <c r="A13" s="25">
        <v>95482</v>
      </c>
      <c r="B13" t="s">
        <v>111</v>
      </c>
      <c r="C13">
        <v>2020</v>
      </c>
      <c r="D13" t="s">
        <v>16</v>
      </c>
      <c r="E13" t="s">
        <v>16</v>
      </c>
      <c r="F13">
        <v>0.96</v>
      </c>
      <c r="G13" s="1">
        <f t="shared" si="0"/>
        <v>18.119999999999997</v>
      </c>
    </row>
    <row r="14" spans="1:10">
      <c r="A14" s="25">
        <v>95137</v>
      </c>
      <c r="B14" t="s">
        <v>112</v>
      </c>
      <c r="C14">
        <v>80</v>
      </c>
      <c r="D14" t="s">
        <v>113</v>
      </c>
      <c r="E14" t="s">
        <v>113</v>
      </c>
      <c r="F14">
        <v>3.19</v>
      </c>
      <c r="G14" s="1">
        <f t="shared" si="0"/>
        <v>17.71</v>
      </c>
      <c r="J14" s="1"/>
    </row>
    <row r="15" spans="1:10">
      <c r="A15" s="25">
        <v>95480</v>
      </c>
      <c r="B15" t="s">
        <v>114</v>
      </c>
      <c r="C15">
        <v>2020</v>
      </c>
      <c r="D15" t="s">
        <v>16</v>
      </c>
      <c r="E15" t="s">
        <v>16</v>
      </c>
      <c r="F15">
        <v>1.56</v>
      </c>
      <c r="G15" s="1">
        <f t="shared" si="0"/>
        <v>18.119999999999997</v>
      </c>
    </row>
    <row r="16" spans="1:10">
      <c r="A16" s="25">
        <v>95195</v>
      </c>
      <c r="B16" t="s">
        <v>115</v>
      </c>
      <c r="C16">
        <v>80</v>
      </c>
      <c r="D16" t="s">
        <v>113</v>
      </c>
      <c r="E16" t="s">
        <v>113</v>
      </c>
      <c r="F16">
        <v>1.43</v>
      </c>
      <c r="G16" s="1">
        <f t="shared" si="0"/>
        <v>17.71</v>
      </c>
    </row>
    <row r="17" spans="1:7">
      <c r="A17" s="25">
        <v>95160</v>
      </c>
      <c r="B17" t="s">
        <v>116</v>
      </c>
      <c r="C17">
        <v>80</v>
      </c>
      <c r="D17" t="s">
        <v>113</v>
      </c>
      <c r="E17" t="s">
        <v>113</v>
      </c>
      <c r="F17">
        <v>1.54</v>
      </c>
      <c r="G17" s="1">
        <f t="shared" si="0"/>
        <v>17.71</v>
      </c>
    </row>
    <row r="18" spans="1:7">
      <c r="A18" s="25">
        <v>94741</v>
      </c>
      <c r="B18" t="s">
        <v>117</v>
      </c>
      <c r="C18">
        <v>913</v>
      </c>
      <c r="D18" t="s">
        <v>118</v>
      </c>
      <c r="E18" t="s">
        <v>119</v>
      </c>
      <c r="F18">
        <v>1.92</v>
      </c>
      <c r="G18" s="1">
        <f t="shared" si="0"/>
        <v>12.52</v>
      </c>
    </row>
    <row r="19" spans="1:7">
      <c r="A19" s="25">
        <v>94489</v>
      </c>
      <c r="B19" t="s">
        <v>120</v>
      </c>
      <c r="C19">
        <v>913</v>
      </c>
      <c r="D19" t="s">
        <v>118</v>
      </c>
      <c r="E19" t="s">
        <v>119</v>
      </c>
      <c r="F19">
        <v>1.32</v>
      </c>
      <c r="G19" s="1">
        <f t="shared" si="0"/>
        <v>12.52</v>
      </c>
    </row>
    <row r="20" spans="1:7">
      <c r="A20" s="25">
        <v>94740</v>
      </c>
      <c r="B20" t="s">
        <v>121</v>
      </c>
      <c r="C20">
        <v>913</v>
      </c>
      <c r="D20" t="s">
        <v>118</v>
      </c>
      <c r="E20" t="s">
        <v>119</v>
      </c>
      <c r="F20">
        <v>3</v>
      </c>
      <c r="G20" s="1">
        <f t="shared" si="0"/>
        <v>12.52</v>
      </c>
    </row>
    <row r="21" spans="1:7">
      <c r="A21" s="25">
        <v>94198</v>
      </c>
      <c r="B21" t="s">
        <v>122</v>
      </c>
      <c r="C21">
        <v>913</v>
      </c>
      <c r="D21" t="s">
        <v>118</v>
      </c>
      <c r="E21" t="s">
        <v>119</v>
      </c>
      <c r="F21">
        <v>0.28000000000000003</v>
      </c>
      <c r="G21" s="1">
        <f t="shared" si="0"/>
        <v>12.52</v>
      </c>
    </row>
    <row r="22" spans="1:7">
      <c r="A22" s="25">
        <v>94998</v>
      </c>
      <c r="B22" t="s">
        <v>123</v>
      </c>
      <c r="C22">
        <v>913</v>
      </c>
      <c r="D22" t="s">
        <v>118</v>
      </c>
      <c r="E22" t="s">
        <v>119</v>
      </c>
      <c r="F22">
        <v>0.6</v>
      </c>
      <c r="G22" s="1">
        <f t="shared" si="0"/>
        <v>12.52</v>
      </c>
    </row>
    <row r="23" spans="1:7">
      <c r="A23" s="25">
        <v>95392</v>
      </c>
      <c r="B23" t="s">
        <v>124</v>
      </c>
      <c r="C23">
        <v>913</v>
      </c>
      <c r="D23" t="s">
        <v>118</v>
      </c>
      <c r="E23" t="s">
        <v>119</v>
      </c>
      <c r="F23">
        <v>0.72</v>
      </c>
      <c r="G23" s="1">
        <f t="shared" si="0"/>
        <v>12.52</v>
      </c>
    </row>
    <row r="24" spans="1:7">
      <c r="A24" s="25">
        <v>96296</v>
      </c>
      <c r="B24" t="s">
        <v>125</v>
      </c>
      <c r="C24">
        <v>913</v>
      </c>
      <c r="D24" t="s">
        <v>118</v>
      </c>
      <c r="E24" t="s">
        <v>119</v>
      </c>
      <c r="F24">
        <v>1.44</v>
      </c>
      <c r="G24" s="1">
        <f t="shared" si="0"/>
        <v>12.52</v>
      </c>
    </row>
    <row r="25" spans="1:7">
      <c r="A25" s="25">
        <v>96352</v>
      </c>
      <c r="B25" t="s">
        <v>126</v>
      </c>
      <c r="C25">
        <v>913</v>
      </c>
      <c r="D25" t="s">
        <v>118</v>
      </c>
      <c r="E25" t="s">
        <v>119</v>
      </c>
      <c r="F25">
        <v>3.24</v>
      </c>
      <c r="G25" s="1">
        <f t="shared" si="0"/>
        <v>12.52</v>
      </c>
    </row>
    <row r="26" spans="1:7">
      <c r="A26" s="25">
        <v>96598</v>
      </c>
      <c r="B26" t="s">
        <v>127</v>
      </c>
      <c r="C26">
        <v>343</v>
      </c>
      <c r="D26" t="s">
        <v>13</v>
      </c>
      <c r="E26" t="s">
        <v>128</v>
      </c>
      <c r="F26">
        <v>4.5</v>
      </c>
      <c r="G26" s="1">
        <f t="shared" si="0"/>
        <v>4.5</v>
      </c>
    </row>
    <row r="27" spans="1:7">
      <c r="A27" s="34">
        <v>97744</v>
      </c>
      <c r="B27" t="s">
        <v>129</v>
      </c>
      <c r="C27">
        <v>2004</v>
      </c>
      <c r="D27" t="s">
        <v>130</v>
      </c>
      <c r="E27" t="s">
        <v>130</v>
      </c>
      <c r="F27">
        <v>4.99</v>
      </c>
      <c r="G27" s="1">
        <f t="shared" si="0"/>
        <v>8.49</v>
      </c>
    </row>
    <row r="28" spans="1:7">
      <c r="A28" s="34">
        <v>103982</v>
      </c>
      <c r="B28" t="s">
        <v>131</v>
      </c>
      <c r="C28">
        <v>2023</v>
      </c>
      <c r="D28" t="s">
        <v>132</v>
      </c>
      <c r="E28" t="s">
        <v>133</v>
      </c>
      <c r="F28">
        <v>4</v>
      </c>
      <c r="G28" s="1">
        <f t="shared" si="0"/>
        <v>4</v>
      </c>
    </row>
    <row r="29" spans="1:7">
      <c r="A29" s="34">
        <v>103744</v>
      </c>
      <c r="B29" t="s">
        <v>134</v>
      </c>
      <c r="C29">
        <v>1085</v>
      </c>
      <c r="D29" t="s">
        <v>135</v>
      </c>
      <c r="E29" t="s">
        <v>135</v>
      </c>
      <c r="F29">
        <v>4.99</v>
      </c>
      <c r="G29" s="1">
        <f t="shared" si="0"/>
        <v>9.98</v>
      </c>
    </row>
    <row r="30" spans="1:7">
      <c r="A30">
        <v>105900</v>
      </c>
      <c r="B30" t="s">
        <v>136</v>
      </c>
      <c r="C30">
        <v>2004</v>
      </c>
      <c r="D30" t="s">
        <v>130</v>
      </c>
      <c r="E30" t="s">
        <v>130</v>
      </c>
      <c r="F30">
        <v>3.5</v>
      </c>
      <c r="G30" s="1">
        <f t="shared" si="0"/>
        <v>8.49</v>
      </c>
    </row>
    <row r="31" spans="1:7">
      <c r="A31" s="34">
        <v>103864</v>
      </c>
      <c r="B31" t="s">
        <v>137</v>
      </c>
      <c r="C31">
        <v>1085</v>
      </c>
      <c r="D31" t="s">
        <v>135</v>
      </c>
      <c r="E31" t="s">
        <v>135</v>
      </c>
      <c r="F31">
        <v>4.99</v>
      </c>
      <c r="G31" s="1">
        <f t="shared" si="0"/>
        <v>9.98</v>
      </c>
    </row>
    <row r="32" spans="1:7">
      <c r="A32">
        <v>107149</v>
      </c>
      <c r="B32" t="s">
        <v>138</v>
      </c>
      <c r="C32">
        <v>80</v>
      </c>
      <c r="D32" t="s">
        <v>113</v>
      </c>
      <c r="E32" t="s">
        <v>113</v>
      </c>
      <c r="F32">
        <v>3.52</v>
      </c>
      <c r="G32" s="1">
        <f t="shared" si="0"/>
        <v>17.71</v>
      </c>
    </row>
    <row r="33" spans="1:7">
      <c r="A33">
        <v>107104</v>
      </c>
      <c r="B33" t="s">
        <v>139</v>
      </c>
      <c r="C33">
        <v>80</v>
      </c>
      <c r="D33" t="s">
        <v>113</v>
      </c>
      <c r="E33" t="s">
        <v>113</v>
      </c>
      <c r="F33">
        <v>1.21</v>
      </c>
      <c r="G33" s="1">
        <f t="shared" si="0"/>
        <v>17.71</v>
      </c>
    </row>
    <row r="34" spans="1:7">
      <c r="A34">
        <v>107094</v>
      </c>
      <c r="B34" t="s">
        <v>140</v>
      </c>
      <c r="C34">
        <v>80</v>
      </c>
      <c r="D34" t="s">
        <v>113</v>
      </c>
      <c r="E34" t="s">
        <v>113</v>
      </c>
      <c r="F34">
        <v>0.99</v>
      </c>
      <c r="G34" s="1">
        <f t="shared" si="0"/>
        <v>17.71</v>
      </c>
    </row>
    <row r="35" spans="1:7">
      <c r="A35">
        <v>107100</v>
      </c>
      <c r="B35" t="s">
        <v>141</v>
      </c>
      <c r="C35">
        <v>80</v>
      </c>
      <c r="D35" t="s">
        <v>113</v>
      </c>
      <c r="E35" t="s">
        <v>113</v>
      </c>
      <c r="F35">
        <v>0.88</v>
      </c>
      <c r="G35" s="1">
        <f t="shared" si="0"/>
        <v>17.71</v>
      </c>
    </row>
    <row r="36" spans="1:7">
      <c r="A36">
        <v>107120</v>
      </c>
      <c r="B36" t="s">
        <v>142</v>
      </c>
      <c r="C36">
        <v>80</v>
      </c>
      <c r="D36" t="s">
        <v>113</v>
      </c>
      <c r="E36" t="s">
        <v>113</v>
      </c>
      <c r="F36">
        <v>0.99</v>
      </c>
      <c r="G36" s="1">
        <f t="shared" si="0"/>
        <v>17.71</v>
      </c>
    </row>
    <row r="37" spans="1:7">
      <c r="A37">
        <v>107133</v>
      </c>
      <c r="B37" t="s">
        <v>143</v>
      </c>
      <c r="C37">
        <v>80</v>
      </c>
      <c r="D37" t="s">
        <v>113</v>
      </c>
      <c r="E37" t="s">
        <v>113</v>
      </c>
      <c r="F37">
        <v>1.98</v>
      </c>
      <c r="G37" s="1">
        <f t="shared" si="0"/>
        <v>17.71</v>
      </c>
    </row>
    <row r="38" spans="1:7">
      <c r="A38">
        <v>107134</v>
      </c>
      <c r="B38" t="s">
        <v>144</v>
      </c>
      <c r="C38">
        <v>80</v>
      </c>
      <c r="D38" t="s">
        <v>113</v>
      </c>
      <c r="E38" t="s">
        <v>113</v>
      </c>
      <c r="F38">
        <v>1.98</v>
      </c>
      <c r="G38" s="1">
        <f t="shared" si="0"/>
        <v>17.71</v>
      </c>
    </row>
    <row r="39" spans="1:7">
      <c r="A39">
        <v>103424</v>
      </c>
      <c r="B39" t="s">
        <v>145</v>
      </c>
      <c r="C39">
        <v>145</v>
      </c>
      <c r="D39" t="s">
        <v>47</v>
      </c>
      <c r="E39" t="s">
        <v>47</v>
      </c>
      <c r="F39">
        <v>5</v>
      </c>
      <c r="G39" s="1">
        <f t="shared" si="0"/>
        <v>5</v>
      </c>
    </row>
    <row r="40" spans="1:7">
      <c r="A40">
        <v>106461</v>
      </c>
      <c r="B40" t="s">
        <v>146</v>
      </c>
      <c r="C40">
        <v>60</v>
      </c>
      <c r="D40" t="s">
        <v>147</v>
      </c>
      <c r="E40" t="s">
        <v>147</v>
      </c>
      <c r="F40">
        <v>2</v>
      </c>
      <c r="G40" s="1">
        <f t="shared" si="0"/>
        <v>24</v>
      </c>
    </row>
    <row r="41" spans="1:7">
      <c r="A41">
        <v>106868</v>
      </c>
      <c r="B41" t="s">
        <v>148</v>
      </c>
      <c r="C41">
        <v>60</v>
      </c>
      <c r="D41" t="s">
        <v>147</v>
      </c>
      <c r="E41" t="s">
        <v>147</v>
      </c>
      <c r="F41">
        <v>2</v>
      </c>
      <c r="G41" s="1">
        <f t="shared" si="0"/>
        <v>24</v>
      </c>
    </row>
    <row r="42" spans="1:7">
      <c r="A42" s="34">
        <v>106634</v>
      </c>
      <c r="B42" t="s">
        <v>149</v>
      </c>
      <c r="C42">
        <v>60</v>
      </c>
      <c r="D42" t="s">
        <v>147</v>
      </c>
      <c r="E42" t="s">
        <v>147</v>
      </c>
      <c r="F42">
        <v>5</v>
      </c>
      <c r="G42" s="1">
        <f t="shared" si="0"/>
        <v>24</v>
      </c>
    </row>
    <row r="43" spans="1:7">
      <c r="A43" s="34">
        <v>106889</v>
      </c>
      <c r="B43" t="s">
        <v>150</v>
      </c>
      <c r="C43">
        <v>60</v>
      </c>
      <c r="D43" t="s">
        <v>147</v>
      </c>
      <c r="E43" t="s">
        <v>147</v>
      </c>
      <c r="F43">
        <v>5</v>
      </c>
      <c r="G43" s="1">
        <f t="shared" si="0"/>
        <v>24</v>
      </c>
    </row>
    <row r="44" spans="1:7">
      <c r="A44" s="34">
        <v>106891</v>
      </c>
      <c r="B44" t="s">
        <v>151</v>
      </c>
      <c r="C44">
        <v>60</v>
      </c>
      <c r="D44" t="s">
        <v>147</v>
      </c>
      <c r="E44" t="s">
        <v>147</v>
      </c>
      <c r="F44">
        <v>5</v>
      </c>
      <c r="G44" s="1">
        <f t="shared" si="0"/>
        <v>24</v>
      </c>
    </row>
    <row r="45" spans="1:7">
      <c r="A45" s="34">
        <v>106888</v>
      </c>
      <c r="B45" t="s">
        <v>152</v>
      </c>
      <c r="C45">
        <v>60</v>
      </c>
      <c r="D45" t="s">
        <v>147</v>
      </c>
      <c r="E45" t="s">
        <v>147</v>
      </c>
      <c r="F45">
        <v>3</v>
      </c>
      <c r="G45" s="1">
        <f t="shared" si="0"/>
        <v>24</v>
      </c>
    </row>
    <row r="46" spans="1:7">
      <c r="A46" s="34">
        <v>106884</v>
      </c>
      <c r="B46" t="s">
        <v>153</v>
      </c>
      <c r="C46">
        <v>60</v>
      </c>
      <c r="D46" t="s">
        <v>147</v>
      </c>
      <c r="E46" t="s">
        <v>147</v>
      </c>
      <c r="F46">
        <v>2</v>
      </c>
      <c r="G46" s="1">
        <f t="shared" si="0"/>
        <v>24</v>
      </c>
    </row>
  </sheetData>
  <autoFilter ref="A2:G2" xr:uid="{DB227650-5EE5-45EA-8A6A-4A9E00B00AB5}">
    <sortState xmlns:xlrd2="http://schemas.microsoft.com/office/spreadsheetml/2017/richdata2" ref="A3:G43">
      <sortCondition ref="C2"/>
    </sortState>
  </autoFilter>
  <conditionalFormatting sqref="F1 G2">
    <cfRule type="cellIs" dxfId="2" priority="5" operator="lessThan">
      <formula>23.9261</formula>
    </cfRule>
  </conditionalFormatting>
  <conditionalFormatting sqref="G3:G46">
    <cfRule type="cellIs" dxfId="1" priority="3" operator="greaterThanOrEqual">
      <formula>28</formula>
    </cfRule>
    <cfRule type="cellIs" dxfId="0" priority="4" operator="lessThan">
      <formula>28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6" ma:contentTypeDescription="Create a new document." ma:contentTypeScope="" ma:versionID="8e7e19d17a0604bb59b50f816fce5d6a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5ac43e51a76149647e806cba4cd0a543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38C5F5-25AC-459D-A833-4456CFB3CEDB}"/>
</file>

<file path=customXml/itemProps2.xml><?xml version="1.0" encoding="utf-8"?>
<ds:datastoreItem xmlns:ds="http://schemas.openxmlformats.org/officeDocument/2006/customXml" ds:itemID="{B7789FEE-59C8-4952-BAE7-97123017A9F7}"/>
</file>

<file path=customXml/itemProps3.xml><?xml version="1.0" encoding="utf-8"?>
<ds:datastoreItem xmlns:ds="http://schemas.openxmlformats.org/officeDocument/2006/customXml" ds:itemID="{983CC14E-4805-49C1-98EF-25B80792E3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Tancredi</dc:creator>
  <cp:keywords/>
  <dc:description/>
  <cp:lastModifiedBy/>
  <cp:revision/>
  <dcterms:created xsi:type="dcterms:W3CDTF">2023-03-07T17:22:57Z</dcterms:created>
  <dcterms:modified xsi:type="dcterms:W3CDTF">2023-08-24T18:52:32Z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