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0"/>
  <workbookPr hidePivotFieldList="1" defaultThemeVersion="166925"/>
  <mc:AlternateContent xmlns:mc="http://schemas.openxmlformats.org/markup-compatibility/2006">
    <mc:Choice Requires="x15">
      <x15ac:absPath xmlns:x15ac="http://schemas.microsoft.com/office/spreadsheetml/2010/11/ac" url="https://energysolutionsonline.sharepoint.com/teams/extranet/il-adj-block/IPA Meetings/Strategy Team/Community Solar/TCS Random Selection Event/2023-24/"/>
    </mc:Choice>
  </mc:AlternateContent>
  <xr:revisionPtr revIDLastSave="0" documentId="8_{38D773DD-0AF4-45F5-B1CD-12305E6F76F6}" xr6:coauthVersionLast="47" xr6:coauthVersionMax="47" xr10:uidLastSave="{00000000-0000-0000-0000-000000000000}"/>
  <bookViews>
    <workbookView xWindow="-108" yWindow="-108" windowWidth="23256" windowHeight="12576" firstSheet="1" activeTab="4" xr2:uid="{00000000-000D-0000-FFFF-FFFF00000000}"/>
  </bookViews>
  <sheets>
    <sheet name="Scores" sheetId="4" state="hidden" r:id="rId1"/>
    <sheet name="Selected Projects Group A" sheetId="10" r:id="rId2"/>
    <sheet name="Waitlisted Projects Group A" sheetId="11" r:id="rId3"/>
    <sheet name="Detailed Scores Group B 6-1-23" sheetId="9" r:id="rId4"/>
    <sheet name="Selected Projects Group B" sheetId="12" r:id="rId5"/>
    <sheet name="Waitlisted Projects Group B" sheetId="13" r:id="rId6"/>
    <sheet name="AV Affiliations" sheetId="7" r:id="rId7"/>
  </sheets>
  <definedNames>
    <definedName name="_xlnm._FilterDatabase" localSheetId="3" hidden="1">'Detailed Scores Group B 6-1-23'!$A$4:$AG$168</definedName>
    <definedName name="_xlnm._FilterDatabase" localSheetId="0" hidden="1">Scores!$A$1:$G$1</definedName>
    <definedName name="_xlnm._FilterDatabase" localSheetId="1" hidden="1">'Selected Projects Group A'!$A$2:$H$107</definedName>
    <definedName name="_xlnm._FilterDatabase" localSheetId="4" hidden="1">'Selected Projects Group B'!$A$2:$H$73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0" l="1"/>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5" i="9"/>
  <c r="H67" i="12" l="1"/>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G21" i="10"/>
  <c r="I47" i="12"/>
  <c r="F47" i="12"/>
  <c r="E48" i="12"/>
  <c r="E49" i="12"/>
  <c r="E50" i="12"/>
  <c r="E51" i="12"/>
  <c r="E52" i="12"/>
  <c r="E53" i="12"/>
  <c r="E54" i="12"/>
  <c r="E55" i="12"/>
  <c r="E56" i="12"/>
  <c r="E57" i="12"/>
  <c r="E58" i="12"/>
  <c r="E47" i="12"/>
  <c r="E59"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G14" i="10"/>
  <c r="G15" i="10"/>
  <c r="G16" i="10"/>
  <c r="G17" i="10"/>
  <c r="G18" i="10"/>
  <c r="G19" i="10"/>
  <c r="G20"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4" i="10"/>
  <c r="G5" i="10"/>
  <c r="G6" i="10"/>
  <c r="G7" i="10"/>
  <c r="G8" i="10"/>
  <c r="G9" i="10"/>
  <c r="G10" i="10"/>
  <c r="G11" i="10"/>
  <c r="G12" i="10"/>
  <c r="G13" i="10"/>
  <c r="J47" i="12"/>
  <c r="N5" i="9" l="1"/>
  <c r="R5" i="9"/>
  <c r="W5" i="9"/>
  <c r="AA5" i="9"/>
  <c r="N6" i="9"/>
  <c r="R6" i="9"/>
  <c r="W6" i="9"/>
  <c r="AA6" i="9"/>
  <c r="N8" i="9"/>
  <c r="R8" i="9"/>
  <c r="W8" i="9"/>
  <c r="AA8" i="9"/>
  <c r="N13" i="9"/>
  <c r="R13" i="9"/>
  <c r="W13" i="9"/>
  <c r="AA13" i="9"/>
  <c r="N45" i="9"/>
  <c r="R45" i="9"/>
  <c r="W45" i="9"/>
  <c r="AA45" i="9"/>
  <c r="N38" i="9"/>
  <c r="R38" i="9"/>
  <c r="W38" i="9"/>
  <c r="AA38" i="9"/>
  <c r="N37" i="9"/>
  <c r="R37" i="9"/>
  <c r="W37" i="9"/>
  <c r="AA37" i="9"/>
  <c r="N44" i="9"/>
  <c r="R44" i="9"/>
  <c r="W44" i="9"/>
  <c r="AA44" i="9"/>
  <c r="N42" i="9"/>
  <c r="R42" i="9"/>
  <c r="W42" i="9"/>
  <c r="AA42" i="9"/>
  <c r="N35" i="9"/>
  <c r="R35" i="9"/>
  <c r="W35" i="9"/>
  <c r="AA35" i="9"/>
  <c r="N14" i="9"/>
  <c r="R14" i="9"/>
  <c r="W14" i="9"/>
  <c r="AA14" i="9"/>
  <c r="N40" i="9"/>
  <c r="R40" i="9"/>
  <c r="W40" i="9"/>
  <c r="AA40" i="9"/>
  <c r="N41" i="9"/>
  <c r="R41" i="9"/>
  <c r="W41" i="9"/>
  <c r="AA41" i="9"/>
  <c r="N43" i="9"/>
  <c r="R43" i="9"/>
  <c r="W43" i="9"/>
  <c r="AA43" i="9"/>
  <c r="N9" i="9"/>
  <c r="R9" i="9"/>
  <c r="W9" i="9"/>
  <c r="AA9" i="9"/>
  <c r="N7" i="9"/>
  <c r="R7" i="9"/>
  <c r="W7" i="9"/>
  <c r="AA7" i="9"/>
  <c r="N11" i="9"/>
  <c r="R11" i="9"/>
  <c r="W11" i="9"/>
  <c r="AA11" i="9"/>
  <c r="N17" i="9"/>
  <c r="R17" i="9"/>
  <c r="W17" i="9"/>
  <c r="AA17" i="9"/>
  <c r="N36" i="9"/>
  <c r="R36" i="9"/>
  <c r="W36" i="9"/>
  <c r="AA36" i="9"/>
  <c r="N10" i="9"/>
  <c r="R10" i="9"/>
  <c r="W10" i="9"/>
  <c r="AA10" i="9"/>
  <c r="N16" i="9"/>
  <c r="R16" i="9"/>
  <c r="W16" i="9"/>
  <c r="AA16" i="9"/>
  <c r="N39" i="9"/>
  <c r="R39" i="9"/>
  <c r="W39" i="9"/>
  <c r="AA39" i="9"/>
  <c r="N12" i="9"/>
  <c r="R12" i="9"/>
  <c r="W12" i="9"/>
  <c r="AA12" i="9"/>
  <c r="N15" i="9"/>
  <c r="R15" i="9"/>
  <c r="W15" i="9"/>
  <c r="AA15" i="9"/>
  <c r="N18" i="9"/>
  <c r="R18" i="9"/>
  <c r="W18" i="9"/>
  <c r="AA18" i="9"/>
  <c r="N19" i="9"/>
  <c r="R19" i="9"/>
  <c r="W19" i="9"/>
  <c r="AA19" i="9"/>
  <c r="N20" i="9"/>
  <c r="R20" i="9"/>
  <c r="W20" i="9"/>
  <c r="AA20" i="9"/>
  <c r="N21" i="9"/>
  <c r="R21" i="9"/>
  <c r="W21" i="9"/>
  <c r="AA21" i="9"/>
  <c r="N22" i="9"/>
  <c r="R22" i="9"/>
  <c r="W22" i="9"/>
  <c r="AA22" i="9"/>
  <c r="N23" i="9"/>
  <c r="R23" i="9"/>
  <c r="W23" i="9"/>
  <c r="AA23" i="9"/>
  <c r="N24" i="9"/>
  <c r="R24" i="9"/>
  <c r="W24" i="9"/>
  <c r="AA24" i="9"/>
  <c r="N27" i="9"/>
  <c r="R27" i="9"/>
  <c r="W27" i="9"/>
  <c r="AA27" i="9"/>
  <c r="N25" i="9"/>
  <c r="R25" i="9"/>
  <c r="W25" i="9"/>
  <c r="AA25" i="9"/>
  <c r="N26" i="9"/>
  <c r="R26" i="9"/>
  <c r="W26" i="9"/>
  <c r="AA26" i="9"/>
  <c r="N28" i="9"/>
  <c r="R28" i="9"/>
  <c r="W28" i="9"/>
  <c r="AA28" i="9"/>
  <c r="N29" i="9"/>
  <c r="R29" i="9"/>
  <c r="W29" i="9"/>
  <c r="AA29" i="9"/>
  <c r="N30" i="9"/>
  <c r="R30" i="9"/>
  <c r="W30" i="9"/>
  <c r="AA30" i="9"/>
  <c r="N31" i="9"/>
  <c r="R31" i="9"/>
  <c r="W31" i="9"/>
  <c r="AA31" i="9"/>
  <c r="N33" i="9"/>
  <c r="R33" i="9"/>
  <c r="W33" i="9"/>
  <c r="AA33" i="9"/>
  <c r="N32" i="9"/>
  <c r="R32" i="9"/>
  <c r="W32" i="9"/>
  <c r="AA32" i="9"/>
  <c r="N34" i="9"/>
  <c r="R34" i="9"/>
  <c r="W34" i="9"/>
  <c r="AA34" i="9"/>
  <c r="N46" i="9"/>
  <c r="R46" i="9"/>
  <c r="W46" i="9"/>
  <c r="AA46" i="9"/>
  <c r="AB30" i="9" l="1"/>
  <c r="AB5" i="9"/>
  <c r="H47" i="12" s="1"/>
  <c r="AB19" i="9"/>
  <c r="H61" i="12" s="1"/>
  <c r="AB16" i="9"/>
  <c r="H58" i="12" s="1"/>
  <c r="AB6" i="9"/>
  <c r="H48" i="12" s="1"/>
  <c r="AB31" i="9"/>
  <c r="AB32" i="9"/>
  <c r="AB8" i="9"/>
  <c r="H50" i="12" s="1"/>
  <c r="AB21" i="9"/>
  <c r="H63" i="12" s="1"/>
  <c r="AB7" i="9"/>
  <c r="H49" i="12" s="1"/>
  <c r="AB13" i="9"/>
  <c r="H55" i="12" s="1"/>
  <c r="AB29" i="9"/>
  <c r="AB25" i="9"/>
  <c r="AB12" i="9"/>
  <c r="H54" i="12" s="1"/>
  <c r="AB46" i="9"/>
  <c r="AB26" i="9"/>
  <c r="AB24" i="9"/>
  <c r="H66" i="12" s="1"/>
  <c r="AB18" i="9"/>
  <c r="H60" i="12" s="1"/>
  <c r="AB10" i="9"/>
  <c r="H52" i="12" s="1"/>
  <c r="AB11" i="9"/>
  <c r="H53" i="12" s="1"/>
  <c r="AB27" i="9"/>
  <c r="AB14" i="9"/>
  <c r="H56" i="12" s="1"/>
  <c r="AB33" i="9"/>
  <c r="AB23" i="9"/>
  <c r="H65" i="12" s="1"/>
  <c r="AB34" i="9"/>
  <c r="AB20" i="9"/>
  <c r="H62" i="12" s="1"/>
  <c r="AB17" i="9"/>
  <c r="H59" i="12" s="1"/>
  <c r="AB28" i="9"/>
  <c r="AB9" i="9"/>
  <c r="H51" i="12" s="1"/>
  <c r="AB15" i="9"/>
  <c r="H57" i="12" s="1"/>
  <c r="AB22" i="9"/>
  <c r="H64" i="12" s="1"/>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3"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6" i="12"/>
  <c r="E127" i="12"/>
  <c r="E128" i="12"/>
  <c r="E129" i="12"/>
  <c r="E130" i="12"/>
  <c r="E131"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E120" i="12" s="1"/>
  <c r="D121" i="12"/>
  <c r="E121" i="12" s="1"/>
  <c r="D122" i="12"/>
  <c r="E122" i="12" s="1"/>
  <c r="D123" i="12"/>
  <c r="E123" i="12" s="1"/>
  <c r="D124" i="12"/>
  <c r="E124" i="12" s="1"/>
  <c r="D125" i="12"/>
  <c r="E125" i="12" s="1"/>
  <c r="D126" i="12"/>
  <c r="D127" i="12"/>
  <c r="D128" i="12"/>
  <c r="D129" i="12"/>
  <c r="D130" i="12"/>
  <c r="D131"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AG148" i="9"/>
  <c r="AF109" i="9"/>
  <c r="AG66" i="9"/>
  <c r="AG138" i="9"/>
  <c r="AG154" i="9"/>
  <c r="AG70" i="9"/>
  <c r="AG19" i="9"/>
  <c r="AG143" i="9"/>
  <c r="AG14" i="9"/>
  <c r="AG16" i="9"/>
  <c r="AG21" i="9"/>
  <c r="AG139" i="9"/>
  <c r="AG116" i="9"/>
  <c r="AG90" i="9"/>
  <c r="AG65" i="9"/>
  <c r="AG105" i="9"/>
  <c r="AG145" i="9"/>
  <c r="AG36" i="9"/>
  <c r="AG34" i="9"/>
  <c r="AG124" i="9"/>
  <c r="AG161" i="9"/>
  <c r="AG159" i="9"/>
  <c r="AG56" i="9"/>
  <c r="AG98" i="9"/>
  <c r="AG144" i="9"/>
  <c r="AG45" i="9"/>
  <c r="AG77" i="9"/>
  <c r="AG52" i="9"/>
  <c r="AG93" i="9"/>
  <c r="AG62" i="9"/>
  <c r="AG61" i="9"/>
  <c r="AG88" i="9"/>
  <c r="AG72" i="9"/>
  <c r="AG63" i="9"/>
  <c r="AG114" i="9"/>
  <c r="AG123" i="9"/>
  <c r="AG64" i="9"/>
  <c r="AG132" i="9"/>
  <c r="AG115" i="9"/>
  <c r="AG112" i="9"/>
  <c r="AG53" i="9"/>
  <c r="AG75" i="9"/>
  <c r="AG113" i="9"/>
  <c r="AG140" i="9"/>
  <c r="AG129" i="9"/>
  <c r="AG23" i="9"/>
  <c r="AG167" i="9"/>
  <c r="AG47" i="9"/>
  <c r="AG41" i="9"/>
  <c r="AG55" i="9"/>
  <c r="AG108" i="9"/>
  <c r="AG69" i="9"/>
  <c r="AG27" i="9"/>
  <c r="AG44" i="9"/>
  <c r="AG20" i="9"/>
  <c r="AG94" i="9"/>
  <c r="AG142" i="9"/>
  <c r="AG150" i="9"/>
  <c r="AG103" i="9"/>
  <c r="AG29" i="9"/>
  <c r="AG12" i="9"/>
  <c r="AG165" i="9"/>
  <c r="AG71" i="9"/>
  <c r="AG157" i="9"/>
  <c r="AG101" i="9"/>
  <c r="AG122" i="9"/>
  <c r="AG164" i="9"/>
  <c r="AG48" i="9"/>
  <c r="AG43" i="9"/>
  <c r="AG49" i="9"/>
  <c r="AG91" i="9"/>
  <c r="AG67" i="9"/>
  <c r="AG126" i="9"/>
  <c r="AG118" i="9"/>
  <c r="AG60" i="9"/>
  <c r="AG50" i="9"/>
  <c r="AG9" i="9"/>
  <c r="AG89" i="9"/>
  <c r="AG15" i="9"/>
  <c r="AG156" i="9"/>
  <c r="AG30" i="9"/>
  <c r="AG40" i="9"/>
  <c r="AG13" i="9"/>
  <c r="AG46" i="9"/>
  <c r="AG6" i="9"/>
  <c r="AG84" i="9"/>
  <c r="AG133" i="9"/>
  <c r="AG146" i="9"/>
  <c r="AG73" i="9"/>
  <c r="AG155" i="9"/>
  <c r="AG38" i="9"/>
  <c r="AG117" i="9"/>
  <c r="AG136" i="9"/>
  <c r="AG5" i="9"/>
  <c r="AG85" i="9"/>
  <c r="AG166" i="9"/>
  <c r="AG134" i="9"/>
  <c r="AG151" i="9"/>
  <c r="AG97" i="9"/>
  <c r="AG82" i="9"/>
  <c r="AG28" i="9"/>
  <c r="AG26" i="9"/>
  <c r="AG68" i="9"/>
  <c r="AG104" i="9"/>
  <c r="AG78" i="9"/>
  <c r="AG121" i="9"/>
  <c r="AG32" i="9"/>
  <c r="AG120" i="9"/>
  <c r="AG87" i="9"/>
  <c r="AG86" i="9"/>
  <c r="AG51" i="9"/>
  <c r="AG80" i="9"/>
  <c r="AG59" i="9"/>
  <c r="AG22" i="9"/>
  <c r="AG152" i="9"/>
  <c r="AG137" i="9"/>
  <c r="AG7" i="9"/>
  <c r="AG131" i="9"/>
  <c r="AG107" i="9"/>
  <c r="AG58" i="9"/>
  <c r="AG127" i="9"/>
  <c r="AG31" i="9"/>
  <c r="AG54" i="9"/>
  <c r="AG102" i="9"/>
  <c r="AG160" i="9"/>
  <c r="AG162" i="9"/>
  <c r="AG110" i="9"/>
  <c r="AG168" i="9"/>
  <c r="AG33" i="9"/>
  <c r="AG149" i="9"/>
  <c r="AG109" i="9"/>
  <c r="AG128" i="9"/>
  <c r="AG10" i="9"/>
  <c r="AG18" i="9"/>
  <c r="AG111" i="9"/>
  <c r="AG74" i="9"/>
  <c r="AG100" i="9"/>
  <c r="AG35" i="9"/>
  <c r="AG81" i="9"/>
  <c r="AG158" i="9"/>
  <c r="AG17" i="9"/>
  <c r="AG96" i="9"/>
  <c r="AG76" i="9"/>
  <c r="AG130" i="9"/>
  <c r="AG11" i="9"/>
  <c r="AG39" i="9"/>
  <c r="AG141" i="9"/>
  <c r="AG24" i="9"/>
  <c r="AG92" i="9"/>
  <c r="AG147" i="9"/>
  <c r="AG153" i="9"/>
  <c r="AG163" i="9"/>
  <c r="AG99" i="9"/>
  <c r="AG106" i="9"/>
  <c r="AG119" i="9"/>
  <c r="AG57" i="9"/>
  <c r="AG25" i="9"/>
  <c r="AG79" i="9"/>
  <c r="AG95" i="9"/>
  <c r="AG42" i="9"/>
  <c r="AG135" i="9"/>
  <c r="AG37" i="9"/>
  <c r="AG8" i="9"/>
  <c r="AG83" i="9"/>
  <c r="AG125" i="9"/>
  <c r="AF66" i="9"/>
  <c r="AF138" i="9"/>
  <c r="AF154" i="9"/>
  <c r="AF70" i="9"/>
  <c r="AF19" i="9"/>
  <c r="AF143" i="9"/>
  <c r="AF14" i="9"/>
  <c r="AF16" i="9"/>
  <c r="AF21" i="9"/>
  <c r="AF139" i="9"/>
  <c r="AF116" i="9"/>
  <c r="AF90" i="9"/>
  <c r="AF65" i="9"/>
  <c r="AF105" i="9"/>
  <c r="AF145" i="9"/>
  <c r="AF36" i="9"/>
  <c r="AF34" i="9"/>
  <c r="AF124" i="9"/>
  <c r="AF161" i="9"/>
  <c r="AF159" i="9"/>
  <c r="AF56" i="9"/>
  <c r="AF98" i="9"/>
  <c r="AF144" i="9"/>
  <c r="AF45" i="9"/>
  <c r="AF77" i="9"/>
  <c r="AF52" i="9"/>
  <c r="AF93" i="9"/>
  <c r="AF62" i="9"/>
  <c r="AF61" i="9"/>
  <c r="AF88" i="9"/>
  <c r="AF72" i="9"/>
  <c r="AF63" i="9"/>
  <c r="AF114" i="9"/>
  <c r="AF123" i="9"/>
  <c r="AF64" i="9"/>
  <c r="AF132" i="9"/>
  <c r="AF115" i="9"/>
  <c r="AF112" i="9"/>
  <c r="AF53" i="9"/>
  <c r="AF75" i="9"/>
  <c r="AF113" i="9"/>
  <c r="AF140" i="9"/>
  <c r="AF129" i="9"/>
  <c r="AF23" i="9"/>
  <c r="AF167" i="9"/>
  <c r="AF47" i="9"/>
  <c r="AF41" i="9"/>
  <c r="AF55" i="9"/>
  <c r="AF108" i="9"/>
  <c r="AF69" i="9"/>
  <c r="AF27" i="9"/>
  <c r="AF44" i="9"/>
  <c r="AF20" i="9"/>
  <c r="AF94" i="9"/>
  <c r="AF142" i="9"/>
  <c r="AF150" i="9"/>
  <c r="AF103" i="9"/>
  <c r="AF29" i="9"/>
  <c r="AF12" i="9"/>
  <c r="AF165" i="9"/>
  <c r="AF71" i="9"/>
  <c r="AF157" i="9"/>
  <c r="AF101" i="9"/>
  <c r="AF122" i="9"/>
  <c r="AF164" i="9"/>
  <c r="AF48" i="9"/>
  <c r="AF43" i="9"/>
  <c r="AF49" i="9"/>
  <c r="AF91" i="9"/>
  <c r="AF67" i="9"/>
  <c r="AF126" i="9"/>
  <c r="AF118" i="9"/>
  <c r="AF60" i="9"/>
  <c r="AF50" i="9"/>
  <c r="AF9" i="9"/>
  <c r="AF89" i="9"/>
  <c r="AF15" i="9"/>
  <c r="AF156" i="9"/>
  <c r="AF30" i="9"/>
  <c r="AF40" i="9"/>
  <c r="AF13" i="9"/>
  <c r="AF46" i="9"/>
  <c r="AF6" i="9"/>
  <c r="AF84" i="9"/>
  <c r="AF133" i="9"/>
  <c r="AF146" i="9"/>
  <c r="AF73" i="9"/>
  <c r="AF155" i="9"/>
  <c r="AF38" i="9"/>
  <c r="AF117" i="9"/>
  <c r="AF136" i="9"/>
  <c r="AF5" i="9"/>
  <c r="AF85" i="9"/>
  <c r="AF166" i="9"/>
  <c r="AF134" i="9"/>
  <c r="AF151" i="9"/>
  <c r="AF97" i="9"/>
  <c r="AF82" i="9"/>
  <c r="AF28" i="9"/>
  <c r="AF26" i="9"/>
  <c r="AF68" i="9"/>
  <c r="AF104" i="9"/>
  <c r="AF78" i="9"/>
  <c r="AF121" i="9"/>
  <c r="AF32" i="9"/>
  <c r="AF120" i="9"/>
  <c r="AF87" i="9"/>
  <c r="AF86" i="9"/>
  <c r="AF51" i="9"/>
  <c r="AF80" i="9"/>
  <c r="AF59" i="9"/>
  <c r="AF22" i="9"/>
  <c r="AF152" i="9"/>
  <c r="AF137" i="9"/>
  <c r="AF7" i="9"/>
  <c r="AF131" i="9"/>
  <c r="AF107" i="9"/>
  <c r="AF58" i="9"/>
  <c r="AF127" i="9"/>
  <c r="AF31" i="9"/>
  <c r="AF54" i="9"/>
  <c r="AF102" i="9"/>
  <c r="AF160" i="9"/>
  <c r="AF162" i="9"/>
  <c r="AF110" i="9"/>
  <c r="AF168" i="9"/>
  <c r="AF33" i="9"/>
  <c r="AF149" i="9"/>
  <c r="AF148" i="9"/>
  <c r="AF128" i="9"/>
  <c r="AF10" i="9"/>
  <c r="AF18" i="9"/>
  <c r="AF111" i="9"/>
  <c r="AF74" i="9"/>
  <c r="AF100" i="9"/>
  <c r="AF35" i="9"/>
  <c r="AF81" i="9"/>
  <c r="AF158" i="9"/>
  <c r="AF17" i="9"/>
  <c r="AF96" i="9"/>
  <c r="AF76" i="9"/>
  <c r="AF130" i="9"/>
  <c r="AF11" i="9"/>
  <c r="AF39" i="9"/>
  <c r="AF141" i="9"/>
  <c r="AF24" i="9"/>
  <c r="AF92" i="9"/>
  <c r="AF147" i="9"/>
  <c r="AF153" i="9"/>
  <c r="AF163" i="9"/>
  <c r="AF99" i="9"/>
  <c r="AF106" i="9"/>
  <c r="AF119" i="9"/>
  <c r="AF57" i="9"/>
  <c r="AF25" i="9"/>
  <c r="AF79" i="9"/>
  <c r="AF95" i="9"/>
  <c r="AF42" i="9"/>
  <c r="AF135" i="9"/>
  <c r="AF37" i="9"/>
  <c r="AF8" i="9"/>
  <c r="AF83" i="9"/>
  <c r="AF125" i="9"/>
  <c r="H1" i="12" l="1"/>
  <c r="G120" i="12"/>
  <c r="G48" i="12"/>
  <c r="G115" i="12"/>
  <c r="G103" i="12"/>
  <c r="G59" i="12"/>
  <c r="G4" i="12"/>
  <c r="G16" i="12"/>
  <c r="G28" i="12"/>
  <c r="G40" i="12"/>
  <c r="G31" i="12"/>
  <c r="G32" i="12"/>
  <c r="G25" i="12"/>
  <c r="G5" i="12"/>
  <c r="G17" i="12"/>
  <c r="G29" i="12"/>
  <c r="G41" i="12"/>
  <c r="G19" i="12"/>
  <c r="G20" i="12"/>
  <c r="G44" i="12"/>
  <c r="G24" i="12"/>
  <c r="G37" i="12"/>
  <c r="G6" i="12"/>
  <c r="G18" i="12"/>
  <c r="G30" i="12"/>
  <c r="G42" i="12"/>
  <c r="G7" i="12"/>
  <c r="G43" i="12"/>
  <c r="G8" i="12"/>
  <c r="G47" i="12"/>
  <c r="G36" i="12"/>
  <c r="G14" i="12"/>
  <c r="G9" i="12"/>
  <c r="G21" i="12"/>
  <c r="G33" i="12"/>
  <c r="G45" i="12"/>
  <c r="G10" i="12"/>
  <c r="G22" i="12"/>
  <c r="G34" i="12"/>
  <c r="G46" i="12"/>
  <c r="G11" i="12"/>
  <c r="G23" i="12"/>
  <c r="G35" i="12"/>
  <c r="G12" i="12"/>
  <c r="G13" i="12"/>
  <c r="G26" i="12"/>
  <c r="G3" i="12"/>
  <c r="G15" i="12"/>
  <c r="G27" i="12"/>
  <c r="G39" i="12"/>
  <c r="G38" i="12"/>
  <c r="G114" i="12"/>
  <c r="G102" i="12"/>
  <c r="G90" i="12"/>
  <c r="G78" i="12"/>
  <c r="G66" i="12"/>
  <c r="G58" i="12"/>
  <c r="G131" i="12"/>
  <c r="G113" i="12"/>
  <c r="G101" i="12"/>
  <c r="G89" i="12"/>
  <c r="G77" i="12"/>
  <c r="G65" i="12"/>
  <c r="G57" i="12"/>
  <c r="G130" i="12"/>
  <c r="G112" i="12"/>
  <c r="G100" i="12"/>
  <c r="G88" i="12"/>
  <c r="G76" i="12"/>
  <c r="G64" i="12"/>
  <c r="G56" i="12"/>
  <c r="G129" i="12"/>
  <c r="G111" i="12"/>
  <c r="G99" i="12"/>
  <c r="G87" i="12"/>
  <c r="G75" i="12"/>
  <c r="G63" i="12"/>
  <c r="G55" i="12"/>
  <c r="G128" i="12"/>
  <c r="G110" i="12"/>
  <c r="G98" i="12"/>
  <c r="G86" i="12"/>
  <c r="G74" i="12"/>
  <c r="G62" i="12"/>
  <c r="G54" i="12"/>
  <c r="G127" i="12"/>
  <c r="G109" i="12"/>
  <c r="G97" i="12"/>
  <c r="G85" i="12"/>
  <c r="G73" i="12"/>
  <c r="G61" i="12"/>
  <c r="G125" i="12"/>
  <c r="G53" i="12"/>
  <c r="G126" i="12"/>
  <c r="G108" i="12"/>
  <c r="G96" i="12"/>
  <c r="G84" i="12"/>
  <c r="G72" i="12"/>
  <c r="G60" i="12"/>
  <c r="G79" i="12"/>
  <c r="G124" i="12"/>
  <c r="G52" i="12"/>
  <c r="G119" i="12"/>
  <c r="G107" i="12"/>
  <c r="G95" i="12"/>
  <c r="G83" i="12"/>
  <c r="G71" i="12"/>
  <c r="G49" i="12"/>
  <c r="G91" i="12"/>
  <c r="G123" i="12"/>
  <c r="G51" i="12"/>
  <c r="G118" i="12"/>
  <c r="G106" i="12"/>
  <c r="G94" i="12"/>
  <c r="G82" i="12"/>
  <c r="G70" i="12"/>
  <c r="G122" i="12"/>
  <c r="G50" i="12"/>
  <c r="G117" i="12"/>
  <c r="G105" i="12"/>
  <c r="G93" i="12"/>
  <c r="G81" i="12"/>
  <c r="G69" i="12"/>
  <c r="G67" i="12"/>
  <c r="G121" i="12"/>
  <c r="G116" i="12"/>
  <c r="G104" i="12"/>
  <c r="G92" i="12"/>
  <c r="G80" i="12"/>
  <c r="G68" i="12"/>
  <c r="H1" i="10"/>
</calcChain>
</file>

<file path=xl/sharedStrings.xml><?xml version="1.0" encoding="utf-8"?>
<sst xmlns="http://schemas.openxmlformats.org/spreadsheetml/2006/main" count="1605" uniqueCount="490">
  <si>
    <t>AV ID</t>
  </si>
  <si>
    <t>AV Name</t>
  </si>
  <si>
    <t>Project ID</t>
  </si>
  <si>
    <t>Project Name</t>
  </si>
  <si>
    <t>Project Size AC (MW)</t>
  </si>
  <si>
    <t>Utility Group</t>
  </si>
  <si>
    <t>Scores</t>
  </si>
  <si>
    <t xml:space="preserve">TCS Allocation Capacity 2022-2023: </t>
  </si>
  <si>
    <t>Trajectory Solar 3, LLC</t>
  </si>
  <si>
    <t>Peoria Solar, LLC</t>
  </si>
  <si>
    <t>B</t>
  </si>
  <si>
    <t xml:space="preserve">Group A: </t>
  </si>
  <si>
    <t xml:space="preserve"> AC (MW)</t>
  </si>
  <si>
    <t>BOW Renewables LLC</t>
  </si>
  <si>
    <t>Galva Landfill</t>
  </si>
  <si>
    <t>A</t>
  </si>
  <si>
    <t>Group B:</t>
  </si>
  <si>
    <t>Dalzell Landfill</t>
  </si>
  <si>
    <t>Cultivate Power, LLC</t>
  </si>
  <si>
    <t>Geranium Solar Project, LLC</t>
  </si>
  <si>
    <t>Sunvest New Energy LLC</t>
  </si>
  <si>
    <t>Schmidt CSG 1</t>
  </si>
  <si>
    <t>ACE DevCo NC, LLC</t>
  </si>
  <si>
    <t>Devillez Solar</t>
  </si>
  <si>
    <t>Nexamp Solar, LLC</t>
  </si>
  <si>
    <t>Percy Renewables 1, LLC</t>
  </si>
  <si>
    <t>Stovepipe Solar</t>
  </si>
  <si>
    <t>Community Power Group, LLC</t>
  </si>
  <si>
    <t>Steger Solar Garden</t>
  </si>
  <si>
    <t>Cypress Creek Renewables, LLC</t>
  </si>
  <si>
    <t>Walldog Solar, LLC</t>
  </si>
  <si>
    <t>Galt Solar, LLC</t>
  </si>
  <si>
    <t>BAP Power Corporation</t>
  </si>
  <si>
    <t>City of Zion</t>
  </si>
  <si>
    <t>Chamberlin Solar, LLC</t>
  </si>
  <si>
    <t>Metamora Solar</t>
  </si>
  <si>
    <t>SRE IL REC Administrator 1, LLC</t>
  </si>
  <si>
    <t>EQT - 9100 Belmont Ave</t>
  </si>
  <si>
    <t>Peoria Solar 2, LLC</t>
  </si>
  <si>
    <t>1115 Solar Development, LLC</t>
  </si>
  <si>
    <t>Lilly Pond Road Solar 1, LLC</t>
  </si>
  <si>
    <t>9521 US 14 Solar 1, LLC</t>
  </si>
  <si>
    <t>Gander Farms I A</t>
  </si>
  <si>
    <t>Wagner A</t>
  </si>
  <si>
    <t>Wagner B</t>
  </si>
  <si>
    <t>Skyline Solar, LLC</t>
  </si>
  <si>
    <t>Bishop CSG 1</t>
  </si>
  <si>
    <t>TPE IL Solar Holdings, LLC</t>
  </si>
  <si>
    <t>WO04A</t>
  </si>
  <si>
    <t>WO05</t>
  </si>
  <si>
    <t>Moroa Solar, LLC</t>
  </si>
  <si>
    <t>Argenta Solar, LLC</t>
  </si>
  <si>
    <t>TCA Microgrid Energy Management LLC</t>
  </si>
  <si>
    <t>Clinton Solar 2 LLC</t>
  </si>
  <si>
    <t>Clinton Solar 2b LLC</t>
  </si>
  <si>
    <t>Solar Provider Group LLC</t>
  </si>
  <si>
    <t>SPG Drummer Creek I Solar</t>
  </si>
  <si>
    <t>Essex Solar</t>
  </si>
  <si>
    <t>Pope Creek Solar, LLC</t>
  </si>
  <si>
    <t>Serenity Solar, LLC</t>
  </si>
  <si>
    <t>2240 N 375 East Road (Site 1 - East) - Piatt</t>
  </si>
  <si>
    <t>2240 N 375 East Road (Site 2 - West) - Piatt</t>
  </si>
  <si>
    <t>Kiwi Road 1 (North) - Pinkneyville</t>
  </si>
  <si>
    <t>Land of Lincoln Solar LLC</t>
  </si>
  <si>
    <t>Senger Solar</t>
  </si>
  <si>
    <t xml:space="preserve">Heissinger </t>
  </si>
  <si>
    <t>Bluestem Energy Solutions, LLC</t>
  </si>
  <si>
    <t>Mount Carroll Community Solar</t>
  </si>
  <si>
    <t>Galva Farm</t>
  </si>
  <si>
    <t>Red Bird Solar</t>
  </si>
  <si>
    <t>Red Bird Solar Phase 2</t>
  </si>
  <si>
    <t>H and R Solar Farm South</t>
  </si>
  <si>
    <t>H and R Solar Farm South Phase 2</t>
  </si>
  <si>
    <t>SolarStone Illinois LLC</t>
  </si>
  <si>
    <t>Granite City</t>
  </si>
  <si>
    <t>Threshermen Solar, LLC</t>
  </si>
  <si>
    <t>DG Illinois CS, LLC</t>
  </si>
  <si>
    <t>Galesburg I</t>
  </si>
  <si>
    <t xml:space="preserve">Galesburg II </t>
  </si>
  <si>
    <t>Pierpont</t>
  </si>
  <si>
    <t>Towanda Solar, LLC</t>
  </si>
  <si>
    <t>Bungalow Solar, LLC</t>
  </si>
  <si>
    <t>Illinois PV Knox 2, LLC</t>
  </si>
  <si>
    <t>Knox 2B</t>
  </si>
  <si>
    <t>Knox 2A</t>
  </si>
  <si>
    <t>Peony Solar, LLC</t>
  </si>
  <si>
    <t>WO04B</t>
  </si>
  <si>
    <t>WO08</t>
  </si>
  <si>
    <t>Onyx Renewable Partners L.P.</t>
  </si>
  <si>
    <t>2440 Pratt Blvd</t>
  </si>
  <si>
    <t>Stag - 6600 River Rd</t>
  </si>
  <si>
    <t xml:space="preserve">Aminim - 11939 S Central Ave </t>
  </si>
  <si>
    <t>UBS - 9500 West 55th St</t>
  </si>
  <si>
    <t>WO09</t>
  </si>
  <si>
    <r>
      <t>LBA - 2057 George St (G6)</t>
    </r>
    <r>
      <rPr>
        <vertAlign val="superscript"/>
        <sz val="11"/>
        <color theme="1"/>
        <rFont val="Calibri"/>
        <family val="2"/>
        <scheme val="minor"/>
      </rPr>
      <t>1</t>
    </r>
  </si>
  <si>
    <t>Stag - 6620 River Rd</t>
  </si>
  <si>
    <t>7400 S. Massasoit Ave</t>
  </si>
  <si>
    <t>Distributed Solar Operations, LLC</t>
  </si>
  <si>
    <t>West 73rd Street I Solar Project 2022, LLC</t>
  </si>
  <si>
    <r>
      <t>LBA - 2065 George St</t>
    </r>
    <r>
      <rPr>
        <vertAlign val="superscript"/>
        <sz val="11"/>
        <color theme="1"/>
        <rFont val="Calibri"/>
        <family val="2"/>
        <scheme val="minor"/>
      </rPr>
      <t>1</t>
    </r>
  </si>
  <si>
    <t>5043 W 67th St</t>
  </si>
  <si>
    <t>Standard Solar, Inc.</t>
  </si>
  <si>
    <t xml:space="preserve">BPL IL- 2100 S. Wolf </t>
  </si>
  <si>
    <t>EQT - West 167th St</t>
  </si>
  <si>
    <t xml:space="preserve">Aminim - 3100 S. Central Ave </t>
  </si>
  <si>
    <t>UBS - 9550 West 55th St</t>
  </si>
  <si>
    <t>LBA - 701 Innovation Dr (Rooftop)</t>
  </si>
  <si>
    <r>
      <t>LBA - 2075 George St (G6)</t>
    </r>
    <r>
      <rPr>
        <vertAlign val="superscript"/>
        <sz val="11"/>
        <color theme="1"/>
        <rFont val="Calibri"/>
        <family val="2"/>
        <scheme val="minor"/>
      </rPr>
      <t>1</t>
    </r>
  </si>
  <si>
    <t>UBS - 10701 Seymour Ave</t>
  </si>
  <si>
    <t xml:space="preserve">Aminim - 1010 Sesame St. </t>
  </si>
  <si>
    <t>LBA - 150 Innovation Dr</t>
  </si>
  <si>
    <t>BPL IL - 9300 King</t>
  </si>
  <si>
    <t>LBA - 10601 Seymour Ave East</t>
  </si>
  <si>
    <t>West 73rd Street II Solar Project 2022, LLC</t>
  </si>
  <si>
    <t xml:space="preserve">LBA - 801 Innovation Dr. </t>
  </si>
  <si>
    <t>H and R Solar Farm North</t>
  </si>
  <si>
    <t>Tilton Solar</t>
  </si>
  <si>
    <t>Stovepipe Solar Phase 2</t>
  </si>
  <si>
    <t>Sayre Avenue Solar Project 2022, LLC</t>
  </si>
  <si>
    <t>Kankakee Solar 5b LLC</t>
  </si>
  <si>
    <t>West Armory Drive Solar Project 2022, LLC</t>
  </si>
  <si>
    <t>South Meade Avenue Solar Project 2022, LLC</t>
  </si>
  <si>
    <t>West Gross Point Road Solar Project 2022, LLC</t>
  </si>
  <si>
    <t>Pontoon Beach</t>
  </si>
  <si>
    <t>Barnes Solar 1</t>
  </si>
  <si>
    <t>St. John</t>
  </si>
  <si>
    <t>Prologis Energy LLC</t>
  </si>
  <si>
    <t>Aurora 1*</t>
  </si>
  <si>
    <t>Addison 11*</t>
  </si>
  <si>
    <t>Bensenville 2*</t>
  </si>
  <si>
    <t>Des Plaines 7*</t>
  </si>
  <si>
    <t>Elk Grove 1*</t>
  </si>
  <si>
    <t>Northlake 5*</t>
  </si>
  <si>
    <t>Franklin Park 2*</t>
  </si>
  <si>
    <t>Glendale Heights 10*</t>
  </si>
  <si>
    <t>Northlake 3*</t>
  </si>
  <si>
    <t>McCook 2*</t>
  </si>
  <si>
    <t>Melrose Park 3*</t>
  </si>
  <si>
    <t>Melrose Park 2*</t>
  </si>
  <si>
    <t>Northlake 2*</t>
  </si>
  <si>
    <t>Elk Grove 51*</t>
  </si>
  <si>
    <t>Addison 8*</t>
  </si>
  <si>
    <t>Northlake 4*</t>
  </si>
  <si>
    <t>Bensenville 13*</t>
  </si>
  <si>
    <t>McCook 1*</t>
  </si>
  <si>
    <t>Bensenville Ind Park 11*</t>
  </si>
  <si>
    <t>Elk Grove 42*</t>
  </si>
  <si>
    <t>Bensenville Ind Park 4*</t>
  </si>
  <si>
    <t>Franklin Park 3*</t>
  </si>
  <si>
    <t>Elk Grove 46*</t>
  </si>
  <si>
    <t>Glendale Heights 8*</t>
  </si>
  <si>
    <t>Bensenville Ind Park 14*</t>
  </si>
  <si>
    <t>Waukegan 2*</t>
  </si>
  <si>
    <t>Bensenville Ind Park 10*</t>
  </si>
  <si>
    <t>Addison 1*</t>
  </si>
  <si>
    <t>Des Plaines 11**</t>
  </si>
  <si>
    <t>PEARL ST SOLAR 2, LLC</t>
  </si>
  <si>
    <t>27555 S Gougar Road</t>
  </si>
  <si>
    <t>Forefront Power, LLC</t>
  </si>
  <si>
    <t>Minonk Site 1 Updated</t>
  </si>
  <si>
    <t>Minonk Site 2 Updated</t>
  </si>
  <si>
    <t>Brimfield Site 1 Updated</t>
  </si>
  <si>
    <t>Brimfield Site 2 Updated</t>
  </si>
  <si>
    <t>Mound City Solar, LLC</t>
  </si>
  <si>
    <t>Paris Solar, LLC</t>
  </si>
  <si>
    <t>Mendota Solar, LLC</t>
  </si>
  <si>
    <t>Old 66 Solar</t>
  </si>
  <si>
    <t>SPG Camber I Solar</t>
  </si>
  <si>
    <t>SPG Bonnie Crossing Solar</t>
  </si>
  <si>
    <t>Schaefer Solar</t>
  </si>
  <si>
    <t>City of Chenoa</t>
  </si>
  <si>
    <t>River Maple Solar, LLC</t>
  </si>
  <si>
    <t>Cerro Gordo Solar, LLC</t>
  </si>
  <si>
    <t>Soltage IL Devco, LLC</t>
  </si>
  <si>
    <t>Danville Michigan Solar 2, LLC</t>
  </si>
  <si>
    <t>Vandalia Lake</t>
  </si>
  <si>
    <t>Viola</t>
  </si>
  <si>
    <t>Dakota Solar, LLC</t>
  </si>
  <si>
    <t>West Belleville 1</t>
  </si>
  <si>
    <t xml:space="preserve">Limestone </t>
  </si>
  <si>
    <t>West Belleville 2</t>
  </si>
  <si>
    <t>Illinois PV Menard 1, LLC</t>
  </si>
  <si>
    <t>Menard 1A</t>
  </si>
  <si>
    <t>Menard 1B</t>
  </si>
  <si>
    <t>SoCore Energy LLC</t>
  </si>
  <si>
    <t>Adams 2A</t>
  </si>
  <si>
    <t>Adams 2B</t>
  </si>
  <si>
    <t>Illinois PV Adams 1, LLC</t>
  </si>
  <si>
    <t>Adams 1B</t>
  </si>
  <si>
    <t>Adams 1A</t>
  </si>
  <si>
    <t>Belle Valley 1</t>
  </si>
  <si>
    <t>Belle Valley 2</t>
  </si>
  <si>
    <t>Commerce Drive Solar Project 2022, LLC</t>
  </si>
  <si>
    <t>251 E. Laraway</t>
  </si>
  <si>
    <t>500-510 Country Club Dr</t>
  </si>
  <si>
    <t>Azzarelli Dev Corp</t>
  </si>
  <si>
    <t>SunVest Solar, LLC</t>
  </si>
  <si>
    <t>Dekalb Taylor Solar</t>
  </si>
  <si>
    <t>880 S Rohlwing Rd</t>
  </si>
  <si>
    <t>SPG Black Branch Solar</t>
  </si>
  <si>
    <t>ASD Marshall IL Solar LLC</t>
  </si>
  <si>
    <t>ASD Marshal IL Solar LLC</t>
  </si>
  <si>
    <t>Stag 040 - 215 Exchange Dr</t>
  </si>
  <si>
    <t>Herrin-Jones Solar Project</t>
  </si>
  <si>
    <t>3731 Sunset Ave</t>
  </si>
  <si>
    <t>TARealty006 - 3300 Corporate Dr</t>
  </si>
  <si>
    <t>TA Realty - 900-910 Kimberly Dr (Rooftop)</t>
  </si>
  <si>
    <t>Stag 021 - 3818 Grandville Ave</t>
  </si>
  <si>
    <t>UBS - 1001 Tri State Pkwy</t>
  </si>
  <si>
    <t>BPL IL - 2233 West</t>
  </si>
  <si>
    <t>Stag 021 - 875 West Diggins St</t>
  </si>
  <si>
    <t>UBS - 7220 Santa Fe Dr</t>
  </si>
  <si>
    <t>Stag 040 - 220 Exchange Dr</t>
  </si>
  <si>
    <t>Hale Solar 1</t>
  </si>
  <si>
    <t>Stag 021 - 321 Foster Ave</t>
  </si>
  <si>
    <t xml:space="preserve">Stag -1590 Stearns Rd </t>
  </si>
  <si>
    <t>Hale Solar 2</t>
  </si>
  <si>
    <t>UBS- 5750 Centerpoint Ct</t>
  </si>
  <si>
    <t>UBS- 7435 Santa Fe Dr</t>
  </si>
  <si>
    <t>BlackCreek010 - 2350 Frieder Lane</t>
  </si>
  <si>
    <t>1175 Frontenac St</t>
  </si>
  <si>
    <t>UBS- 705 Tri State Pkwy</t>
  </si>
  <si>
    <t>UBS- 7335 Santa Fe Dr</t>
  </si>
  <si>
    <t xml:space="preserve">Stag - 450 Congress Parkway </t>
  </si>
  <si>
    <t>EQT- 100 East Progress Rd</t>
  </si>
  <si>
    <t>UBS- 7250 Santa Fe Dr</t>
  </si>
  <si>
    <t>175 Mercedes Dr</t>
  </si>
  <si>
    <t>Stag 040 - 300 Exchange Dr</t>
  </si>
  <si>
    <t>Stag 040 - 1500 Bryn Mawr Ave</t>
  </si>
  <si>
    <t>1300 Rose Rd</t>
  </si>
  <si>
    <t>Taurus - 800 S Northpoint Blvd</t>
  </si>
  <si>
    <t>Taurus - 869 S Rohlwing Rd</t>
  </si>
  <si>
    <t>LBA- 6450 Muirfield Ct</t>
  </si>
  <si>
    <t>BlackCreek010 - 50-140 Exchange Blvd</t>
  </si>
  <si>
    <t>Stag 032 - 888 Forest Edge Dr</t>
  </si>
  <si>
    <t>Taurus - 4201 W Victoria St</t>
  </si>
  <si>
    <t>TA Realty - 847-853 North Church Ct</t>
  </si>
  <si>
    <t>UBS - 5605 Centerpoint Ct</t>
  </si>
  <si>
    <t>Harvester Road Solar Project 2022, LLC</t>
  </si>
  <si>
    <t>North Keith Drive Solar Project 2022, LLC</t>
  </si>
  <si>
    <t>Swanson Court Solar Project 2022, LLC</t>
  </si>
  <si>
    <t xml:space="preserve">TARealty006 - 1500 Remington </t>
  </si>
  <si>
    <t>Varnsen Solar, LLC</t>
  </si>
  <si>
    <t>MILL ROAD SOLAR II, LLC</t>
  </si>
  <si>
    <t>Mill Road Solar II, LLC</t>
  </si>
  <si>
    <t>Solitude Solar, LLC</t>
  </si>
  <si>
    <t>DAKOTA SOLAR 1, LLC</t>
  </si>
  <si>
    <t>COTTAGE GROVE NORTH SOLAR 1, LLC</t>
  </si>
  <si>
    <t>COTTAGE GROVE SOUTH SOLAR 1, LLC</t>
  </si>
  <si>
    <t>Goodenow West Solar 1, LLC</t>
  </si>
  <si>
    <t>YAGER ROAD WEST SOLAR 1, LLC</t>
  </si>
  <si>
    <t>Heinsohn 2</t>
  </si>
  <si>
    <t>Heinsohn 2A</t>
  </si>
  <si>
    <t>Briscoe 2</t>
  </si>
  <si>
    <t>Engel 1A</t>
  </si>
  <si>
    <t>Briscoe 1</t>
  </si>
  <si>
    <t>Vermilion Solar II</t>
  </si>
  <si>
    <t>Bull Valley Solar, LLC</t>
  </si>
  <si>
    <t>Wanda Clark 1</t>
  </si>
  <si>
    <t>Wanda Clark 1A</t>
  </si>
  <si>
    <t>HelioFidem Renewable Energy LLC</t>
  </si>
  <si>
    <t>Whiskey Acres B</t>
  </si>
  <si>
    <t>Winslow Nora Solar 1, LLC</t>
  </si>
  <si>
    <t>Shortness Solar, LLC</t>
  </si>
  <si>
    <t>Dunlap 1</t>
  </si>
  <si>
    <t>Dunlap 2</t>
  </si>
  <si>
    <t xml:space="preserve">Capron 1 </t>
  </si>
  <si>
    <t xml:space="preserve">Capron 2 </t>
  </si>
  <si>
    <t>Rock Run</t>
  </si>
  <si>
    <t>Pear Road</t>
  </si>
  <si>
    <t>ASD McLean IL Solar I LLC</t>
  </si>
  <si>
    <t>1200 Central Ave</t>
  </si>
  <si>
    <t>2380 Sullivan Rd</t>
  </si>
  <si>
    <t>Fleetwood Drive Solar Project 2022, LLC</t>
  </si>
  <si>
    <t>Peebles Solar</t>
  </si>
  <si>
    <t>Herrin-Basler</t>
  </si>
  <si>
    <t>Marlena Lee</t>
  </si>
  <si>
    <t>Martin Farms Solar</t>
  </si>
  <si>
    <t>EQT008 - 5778 Baxter Rd (Rooftop)</t>
  </si>
  <si>
    <t>Stag 021 - 1085 N Peace Rd</t>
  </si>
  <si>
    <t>UBS- 4704 Interstate Blvd</t>
  </si>
  <si>
    <t>Gateway Commerce Center Drive South Solar Project 2022, LLC</t>
  </si>
  <si>
    <t>EQT - 14 W. Gateway Comm. Center Dr</t>
  </si>
  <si>
    <t>EQT008- 9 E. Gateway Comm. Center Dr</t>
  </si>
  <si>
    <t>16400 Newark Road</t>
  </si>
  <si>
    <t>100 Prologis Rd -EQT2</t>
  </si>
  <si>
    <t>5701 Inner Park Dr - EQT2</t>
  </si>
  <si>
    <t>5715 Inner Park Dr - EQT2</t>
  </si>
  <si>
    <t>1800 Steward Rd - EQT2</t>
  </si>
  <si>
    <t>21-27 Gateway Commerce Center - EQT2</t>
  </si>
  <si>
    <t>Grant Highway Solar 1, LLC</t>
  </si>
  <si>
    <t>Hoppe Nitzberg</t>
  </si>
  <si>
    <t>Hoppe Nitzberg 1A</t>
  </si>
  <si>
    <t>Catalyze Illinois, LLC</t>
  </si>
  <si>
    <t>PAA FTM</t>
  </si>
  <si>
    <t>SolAmerica IL, LLC</t>
  </si>
  <si>
    <t>IL_Macon_Henrikson</t>
  </si>
  <si>
    <t>IL_McHenry_Murray</t>
  </si>
  <si>
    <t>IL_Tazewell_Halsey</t>
  </si>
  <si>
    <t>Freeport Fairview Solar 1, LLC</t>
  </si>
  <si>
    <t xml:space="preserve">Bear Creek </t>
  </si>
  <si>
    <t>Brimfield Site 2 Updated (WITHDRAWN)</t>
  </si>
  <si>
    <t>Brimfield Site 1 Final (WITHDRAWN)</t>
  </si>
  <si>
    <t>Minonk Site 2 (WITHDRAWN)</t>
  </si>
  <si>
    <t>Ameresco, Inc.</t>
  </si>
  <si>
    <t>Freeport Solar South (WITHDRAWN)</t>
  </si>
  <si>
    <t>AC Power Development Company LLC</t>
  </si>
  <si>
    <t>AC Power 30, LLC (WITHDRAWN)</t>
  </si>
  <si>
    <t>Bartle Azzarelli Family</t>
  </si>
  <si>
    <t>AC Power 17, LLC (WITHDRAWN)</t>
  </si>
  <si>
    <t>Goldenrod Solar Project, LLC (WITHDRAWN)</t>
  </si>
  <si>
    <t>Fritz</t>
  </si>
  <si>
    <t>Minonk Site 1 (WITHDRAWN)</t>
  </si>
  <si>
    <t>Carter-RMC Farms Solar</t>
  </si>
  <si>
    <t>KA32 (WITHDRAWN)</t>
  </si>
  <si>
    <t>Stephenson Solar 1 LLC</t>
  </si>
  <si>
    <t>E 950th Ave Solar 2 (WITHDRAWN)</t>
  </si>
  <si>
    <t>Stotlar Road (Site 1) (WITHDRAWN)</t>
  </si>
  <si>
    <t>E 950th Avenue Solar 1 (WITHDRAWN)</t>
  </si>
  <si>
    <t>LaSalle Solar 1 LLC</t>
  </si>
  <si>
    <t>Stotlar Road (Site 2) (WITHDRAWN)</t>
  </si>
  <si>
    <t>Kiwi Road 2 (South) - Pinckneyville (WITHDRAWN)</t>
  </si>
  <si>
    <t>IL_Champaign_Sinclair</t>
  </si>
  <si>
    <t>IL_Peoria_Pussey</t>
  </si>
  <si>
    <t>IL_Stephenson_KST Properties</t>
  </si>
  <si>
    <t>Selected Project Capacity (MW)</t>
  </si>
  <si>
    <t>AV Name OR Parent Company If Different from AV</t>
  </si>
  <si>
    <t>Total Capacity for AV (and Parent Company) of Group A Selected Projects</t>
  </si>
  <si>
    <t>Total Points</t>
  </si>
  <si>
    <t>Tiebreaker value (randomly generated)</t>
  </si>
  <si>
    <t>Selection criteria</t>
  </si>
  <si>
    <t>Batch Submitted date</t>
  </si>
  <si>
    <t>Waitlisted in 22-23</t>
  </si>
  <si>
    <t>Parent Company - Nexamp, Inc. </t>
  </si>
  <si>
    <t>Vandalia Lake8</t>
  </si>
  <si>
    <t>Viola8</t>
  </si>
  <si>
    <t>Parent Company - ENGIE North America Inc </t>
  </si>
  <si>
    <t>Chamberlin Solar, LLC8</t>
  </si>
  <si>
    <t>H and R Solar Farm South Phase2</t>
  </si>
  <si>
    <t>Nexamp, Inc. </t>
  </si>
  <si>
    <t>Heissinger</t>
  </si>
  <si>
    <t>Shabbona Creek Solar, LLC</t>
  </si>
  <si>
    <t>Hexagon Energy, LLC</t>
  </si>
  <si>
    <t>N/A</t>
  </si>
  <si>
    <t>Sunswept Solar, LLC</t>
  </si>
  <si>
    <t>Progress Solar 1, LLC</t>
  </si>
  <si>
    <t>New Leaf Energy, Inc.</t>
  </si>
  <si>
    <t>East St Louis Solar, LLC</t>
  </si>
  <si>
    <t>Saturn Power Corporation</t>
  </si>
  <si>
    <t>PureSky Energy Inc</t>
  </si>
  <si>
    <t>ASD McLean IL Solar III LLC</t>
  </si>
  <si>
    <t>City of Urbana - South</t>
  </si>
  <si>
    <t>TotalEnergies Distributed Generations Assets, USA, LLC</t>
  </si>
  <si>
    <t>Carthage Landfill Solar</t>
  </si>
  <si>
    <t>Corfee Solar, LLC</t>
  </si>
  <si>
    <t>Stetson Solar</t>
  </si>
  <si>
    <t>Ironwood Renewables, LLC</t>
  </si>
  <si>
    <t>Kewanee Renewables, LLC</t>
  </si>
  <si>
    <t>Chaberton Solar Squirrel Grove</t>
  </si>
  <si>
    <t>Chaberton Solar Illinois LLC</t>
  </si>
  <si>
    <t>Chaberton Energy Holdings Inc</t>
  </si>
  <si>
    <t>Chaberton Solar Benton</t>
  </si>
  <si>
    <t>Chaberton Solar Sumner</t>
  </si>
  <si>
    <t>Plains Solar, LLC</t>
  </si>
  <si>
    <t>Points</t>
  </si>
  <si>
    <t>Built Environment (4 max)</t>
  </si>
  <si>
    <t>Siting (4 max)</t>
  </si>
  <si>
    <t>Equity Eligible Contractors (4 max)</t>
  </si>
  <si>
    <t>Interconnection Status (4 max)</t>
  </si>
  <si>
    <t xml:space="preserve">Utility </t>
  </si>
  <si>
    <t>1a</t>
  </si>
  <si>
    <t>1b</t>
  </si>
  <si>
    <t>1c</t>
  </si>
  <si>
    <t>1d</t>
  </si>
  <si>
    <t>1e</t>
  </si>
  <si>
    <t>1 Total</t>
  </si>
  <si>
    <t>2a</t>
  </si>
  <si>
    <t>2b</t>
  </si>
  <si>
    <t>2c</t>
  </si>
  <si>
    <t>2 Total</t>
  </si>
  <si>
    <t>3a</t>
  </si>
  <si>
    <t>3b</t>
  </si>
  <si>
    <t>3c</t>
  </si>
  <si>
    <t>3d</t>
  </si>
  <si>
    <t>3 Total</t>
  </si>
  <si>
    <t>4a</t>
  </si>
  <si>
    <t>4b</t>
  </si>
  <si>
    <t>4c</t>
  </si>
  <si>
    <t>4 Total</t>
  </si>
  <si>
    <t>Total Score</t>
  </si>
  <si>
    <t>Interconnection agreement date</t>
  </si>
  <si>
    <t>RNG Seed: 427666689</t>
  </si>
  <si>
    <t>Selected order</t>
  </si>
  <si>
    <t>Waitlisted order</t>
  </si>
  <si>
    <t>AC Power 30, LLC</t>
  </si>
  <si>
    <t>Comed</t>
  </si>
  <si>
    <t>X</t>
  </si>
  <si>
    <t>Submitted 6/1/23</t>
  </si>
  <si>
    <t>French Road Solar I, LLC</t>
  </si>
  <si>
    <t>Nexamp, Inc</t>
  </si>
  <si>
    <t>Cicero 3</t>
  </si>
  <si>
    <t>Aurora 7</t>
  </si>
  <si>
    <t>Bensenville Ind Park 12</t>
  </si>
  <si>
    <t>Elwood 1</t>
  </si>
  <si>
    <t>Bensenville Ind Park 2</t>
  </si>
  <si>
    <t>Addison 2*</t>
  </si>
  <si>
    <t>Chicago 6</t>
  </si>
  <si>
    <t>Bensenville 17</t>
  </si>
  <si>
    <t>Bensenville Ind Park 16*</t>
  </si>
  <si>
    <t>Elwood 2</t>
  </si>
  <si>
    <t>Bensenville Ind Park 6</t>
  </si>
  <si>
    <t>Bluebird Community Solar, LLC</t>
  </si>
  <si>
    <t>Dakota Solar 1, LLC</t>
  </si>
  <si>
    <t>Generate Capital, PBC</t>
  </si>
  <si>
    <t>Lily Creek Solar</t>
  </si>
  <si>
    <t>Grantham Solar</t>
  </si>
  <si>
    <t>Pearl City Solar, LLC</t>
  </si>
  <si>
    <t>Gillard Solar, LLC</t>
  </si>
  <si>
    <t>Cottage Grove North Solar 1, LLC</t>
  </si>
  <si>
    <t>Cottage Grove South Solar 1, LLC</t>
  </si>
  <si>
    <t>NextEra Energy, Inc.</t>
  </si>
  <si>
    <t>Capron 1</t>
  </si>
  <si>
    <t>Capron 2</t>
  </si>
  <si>
    <t>Submitted 6/1/24</t>
  </si>
  <si>
    <t>Lightstar Renewables, LLC</t>
  </si>
  <si>
    <t>IL001_ROC001_IL Route 75 E</t>
  </si>
  <si>
    <t>IL1_BRO001_ N 21st RD</t>
  </si>
  <si>
    <t>Triple Ray Solar, LLC</t>
  </si>
  <si>
    <t xml:space="preserve">Prologis Energy LLC </t>
  </si>
  <si>
    <t>Wheeling 3 (WITHDRAWN 9/19)</t>
  </si>
  <si>
    <t>Withdrawn</t>
  </si>
  <si>
    <t>Franklin Park 1 (WITHDRAWN 9/19)</t>
  </si>
  <si>
    <t>Bensenville 22 (WITHDRAWN 9/19)</t>
  </si>
  <si>
    <t>Franklin Park 5  (WITHDRAWN 9/19)</t>
  </si>
  <si>
    <t>Bensenville 19 (WITHDRAWN 9/19)</t>
  </si>
  <si>
    <t>Mount Prospect 1 (WITHDRAWN 9/19)</t>
  </si>
  <si>
    <t>Cicero 2 (WITHDRAWN 9/19)</t>
  </si>
  <si>
    <t>Bensenville Ind Park 1 (WITHDRAWN 9/19)</t>
  </si>
  <si>
    <t>Addison 9 (WITHDRAWN 9/19)</t>
  </si>
  <si>
    <t>Bellwood 1  (WITHDRAWN 9/19)</t>
  </si>
  <si>
    <t>Bedford Park 3 (WITHDRAWN 9/19/23)</t>
  </si>
  <si>
    <t>SV CSG Bonus Solar 1 LLC</t>
  </si>
  <si>
    <t>SunVest Investments IL, LLC</t>
  </si>
  <si>
    <t>Total Capacity for AV (and Parent Company) of Group B Selected Projects</t>
  </si>
  <si>
    <t>LBA - 2065 George St</t>
  </si>
  <si>
    <t>LBA - 2075 George St (G6)</t>
  </si>
  <si>
    <t>ML - Murphy Road</t>
  </si>
  <si>
    <t>Altus IL, LLC</t>
  </si>
  <si>
    <t>Altus Power, Inc.</t>
  </si>
  <si>
    <t>ML - N York Road</t>
  </si>
  <si>
    <t>ML - Rohlwig Rd</t>
  </si>
  <si>
    <t>IRM - Pratt Blvd</t>
  </si>
  <si>
    <t>IRM - South Halsted St</t>
  </si>
  <si>
    <t>IRM - West Pershing Road</t>
  </si>
  <si>
    <t>CBRE IM - 3900 Normal</t>
  </si>
  <si>
    <t>CBRE IM - 10700 S. Doty</t>
  </si>
  <si>
    <t>Leaf River Solar, LLC</t>
  </si>
  <si>
    <t>ILKN07</t>
  </si>
  <si>
    <t>Prairie Solar, LLC</t>
  </si>
  <si>
    <t>Trajectory Energy Partners, LLC</t>
  </si>
  <si>
    <t>Beecher Solar 1, LLC</t>
  </si>
  <si>
    <t>ILKE109</t>
  </si>
  <si>
    <t>Jeffery Road Solar 1, LLC</t>
  </si>
  <si>
    <t>Principal 2 - 11601 Copenhagen Ct</t>
  </si>
  <si>
    <t>Principal - 1034 Carol Ave</t>
  </si>
  <si>
    <t>Taurus - 410 W 169th St</t>
  </si>
  <si>
    <t>9150 West 55th St</t>
  </si>
  <si>
    <t>Morgan Stanley - 10501 Franklin Ave</t>
  </si>
  <si>
    <t>Morgan Stanley - 10601 Franklin Ave</t>
  </si>
  <si>
    <t>Morgan Stanley - 10701 Franklin Ave</t>
  </si>
  <si>
    <t>Agalinas Solar 2</t>
  </si>
  <si>
    <t>OneEnergy Development, LLC</t>
  </si>
  <si>
    <t>Silene Solar</t>
  </si>
  <si>
    <t>Mott Solar</t>
  </si>
  <si>
    <t>Hyacinth Solar</t>
  </si>
  <si>
    <t>Sorrel Solar</t>
  </si>
  <si>
    <t>Lupine Solar 1</t>
  </si>
  <si>
    <t>Lupine Solar 2</t>
  </si>
  <si>
    <r>
      <t>Parent Company </t>
    </r>
    <r>
      <rPr>
        <sz val="12"/>
        <rFont val="Calibri"/>
        <family val="2"/>
      </rPr>
      <t> </t>
    </r>
  </si>
  <si>
    <r>
      <t>Affiliated Vendor ID and Vendor Name</t>
    </r>
    <r>
      <rPr>
        <sz val="12"/>
        <rFont val="Calibri"/>
        <family val="2"/>
      </rPr>
      <t> </t>
    </r>
  </si>
  <si>
    <t>ENGIE North America Inc </t>
  </si>
  <si>
    <t>42 Illinois PV Adams 1, LLC </t>
  </si>
  <si>
    <t> 92 Illinois PV Menard 1, LLC </t>
  </si>
  <si>
    <t>107 SoCore Energy LLC </t>
  </si>
  <si>
    <t>162 Illinois PV Knox 2, LLC </t>
  </si>
  <si>
    <t>AMP Solar Development Inc. </t>
  </si>
  <si>
    <t>133 ASD McLean IL Solar I LLC </t>
  </si>
  <si>
    <t>2032 ASD Marshall IL Solar LLC </t>
  </si>
  <si>
    <t>291 Mill Road Solar II, LLC </t>
  </si>
  <si>
    <t>343 Nexamp Solar, LLC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</si>
</sst>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000"/>
    <numFmt numFmtId="165" formatCode="0.000000000000000"/>
  </numFmts>
  <fonts count="20">
    <font>
      <sz val="11"/>
      <color theme="1"/>
      <name val="Calibri"/>
      <family val="2"/>
      <scheme val="minor"/>
    </font>
    <font>
      <b/>
      <sz val="11"/>
      <color theme="1"/>
      <name val="Calibri"/>
      <family val="2"/>
      <scheme val="minor"/>
    </font>
    <font>
      <sz val="11"/>
      <color rgb="FF1D1C1D"/>
      <name val="Arial"/>
      <family val="2"/>
    </font>
    <font>
      <sz val="11"/>
      <color rgb="FF0A1325"/>
      <name val="Arial"/>
      <family val="2"/>
    </font>
    <font>
      <b/>
      <sz val="11"/>
      <color rgb="FF000000"/>
      <name val="Calibri"/>
      <family val="2"/>
      <scheme val="minor"/>
    </font>
    <font>
      <u/>
      <sz val="11"/>
      <color theme="10"/>
      <name val="Calibri"/>
      <family val="2"/>
      <scheme val="minor"/>
    </font>
    <font>
      <b/>
      <sz val="12"/>
      <color theme="1"/>
      <name val="Calibri"/>
      <family val="2"/>
      <scheme val="minor"/>
    </font>
    <font>
      <b/>
      <sz val="18"/>
      <color theme="1"/>
      <name val="Calibri"/>
      <family val="2"/>
      <scheme val="minor"/>
    </font>
    <font>
      <sz val="11"/>
      <name val="Calibri"/>
      <family val="2"/>
    </font>
    <font>
      <b/>
      <sz val="12"/>
      <name val="Calibri"/>
      <family val="2"/>
    </font>
    <font>
      <sz val="12"/>
      <name val="Calibri"/>
      <family val="2"/>
    </font>
    <font>
      <sz val="8"/>
      <name val="Calibri"/>
      <family val="2"/>
      <scheme val="minor"/>
    </font>
    <font>
      <vertAlign val="superscript"/>
      <sz val="11"/>
      <color theme="1"/>
      <name val="Calibri"/>
      <family val="2"/>
      <scheme val="minor"/>
    </font>
    <font>
      <sz val="8"/>
      <color rgb="FF000000"/>
      <name val="Menlo"/>
      <charset val="1"/>
    </font>
    <font>
      <b/>
      <sz val="9"/>
      <color theme="1"/>
      <name val="Calibri"/>
      <family val="2"/>
      <scheme val="minor"/>
    </font>
    <font>
      <sz val="11"/>
      <color rgb="FF006100"/>
      <name val="Calibri"/>
      <family val="2"/>
      <scheme val="minor"/>
    </font>
    <font>
      <sz val="11"/>
      <color rgb="FF000000"/>
      <name val="Calibri"/>
      <family val="2"/>
      <scheme val="minor"/>
    </font>
    <font>
      <sz val="11"/>
      <color rgb="FF000000"/>
      <name val="Calibri"/>
      <family val="2"/>
    </font>
    <font>
      <strike/>
      <sz val="11"/>
      <color theme="1"/>
      <name val="Calibri"/>
      <family val="2"/>
      <scheme val="minor"/>
    </font>
    <font>
      <b/>
      <strike/>
      <sz val="11"/>
      <color theme="1"/>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9E1F2"/>
        <bgColor indexed="64"/>
      </patternFill>
    </fill>
    <fill>
      <patternFill patternType="solid">
        <fgColor rgb="FFFCE4D6"/>
        <bgColor indexed="64"/>
      </patternFill>
    </fill>
    <fill>
      <patternFill patternType="solid">
        <fgColor rgb="FFE2EFDA"/>
        <bgColor indexed="64"/>
      </patternFill>
    </fill>
    <fill>
      <patternFill patternType="solid">
        <fgColor rgb="FFFFF2CC"/>
        <bgColor indexed="64"/>
      </patternFill>
    </fill>
    <fill>
      <patternFill patternType="solid">
        <fgColor theme="4" tint="0.39997558519241921"/>
        <bgColor indexed="64"/>
      </patternFill>
    </fill>
    <fill>
      <patternFill patternType="solid">
        <fgColor rgb="FF8EAADB"/>
        <bgColor indexed="64"/>
      </patternFill>
    </fill>
    <fill>
      <patternFill patternType="solid">
        <fgColor rgb="FFD9E2F3"/>
        <bgColor indexed="64"/>
      </patternFill>
    </fill>
    <fill>
      <patternFill patternType="solid">
        <fgColor rgb="FFFFFF00"/>
        <bgColor indexed="64"/>
      </patternFill>
    </fill>
    <fill>
      <patternFill patternType="solid">
        <fgColor rgb="FFC6EFCE"/>
        <bgColor rgb="FF000000"/>
      </patternFill>
    </fill>
    <fill>
      <patternFill patternType="solid">
        <fgColor rgb="FF8EA9DB"/>
        <bgColor rgb="FF000000"/>
      </patternFill>
    </fill>
    <fill>
      <patternFill patternType="solid">
        <fgColor rgb="FFA9D08E"/>
        <bgColor rgb="FF000000"/>
      </patternFill>
    </fill>
    <fill>
      <patternFill patternType="solid">
        <fgColor rgb="FFFFD966"/>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94">
    <xf numFmtId="0" fontId="0" fillId="0" borderId="0" xfId="0"/>
    <xf numFmtId="2" fontId="0" fillId="0" borderId="0" xfId="0" applyNumberFormat="1"/>
    <xf numFmtId="0" fontId="2" fillId="0" borderId="0" xfId="0" applyFont="1"/>
    <xf numFmtId="0" fontId="3" fillId="0" borderId="0" xfId="0" applyFont="1"/>
    <xf numFmtId="0" fontId="4" fillId="0" borderId="0" xfId="0" applyFont="1"/>
    <xf numFmtId="0" fontId="1" fillId="0" borderId="0" xfId="0" applyFont="1"/>
    <xf numFmtId="0" fontId="0" fillId="0" borderId="1" xfId="0" applyBorder="1"/>
    <xf numFmtId="0" fontId="5" fillId="0" borderId="0" xfId="1"/>
    <xf numFmtId="1" fontId="0" fillId="0" borderId="0" xfId="0" applyNumberFormat="1"/>
    <xf numFmtId="0" fontId="1" fillId="11" borderId="0" xfId="0" applyFont="1" applyFill="1" applyAlignment="1">
      <alignment wrapText="1"/>
    </xf>
    <xf numFmtId="2" fontId="0" fillId="4" borderId="0" xfId="0" applyNumberFormat="1" applyFill="1"/>
    <xf numFmtId="2" fontId="1" fillId="11" borderId="0" xfId="0" applyNumberFormat="1" applyFont="1" applyFill="1" applyAlignment="1">
      <alignment wrapText="1"/>
    </xf>
    <xf numFmtId="2" fontId="1" fillId="4" borderId="12" xfId="0" applyNumberFormat="1" applyFont="1" applyFill="1" applyBorder="1" applyAlignment="1">
      <alignment horizontal="center"/>
    </xf>
    <xf numFmtId="2" fontId="1" fillId="4" borderId="8" xfId="0" applyNumberFormat="1" applyFont="1" applyFill="1" applyBorder="1"/>
    <xf numFmtId="2" fontId="1" fillId="4" borderId="11" xfId="0" applyNumberFormat="1" applyFont="1" applyFill="1" applyBorder="1" applyAlignment="1">
      <alignment horizontal="center"/>
    </xf>
    <xf numFmtId="1" fontId="6" fillId="4" borderId="9" xfId="0" applyNumberFormat="1" applyFont="1" applyFill="1" applyBorder="1"/>
    <xf numFmtId="1" fontId="6" fillId="4" borderId="10" xfId="0" applyNumberFormat="1" applyFont="1" applyFill="1" applyBorder="1"/>
    <xf numFmtId="1" fontId="6" fillId="4" borderId="6" xfId="0" applyNumberFormat="1" applyFont="1" applyFill="1" applyBorder="1"/>
    <xf numFmtId="1" fontId="6" fillId="4" borderId="7" xfId="0" applyNumberFormat="1" applyFont="1" applyFill="1" applyBorder="1"/>
    <xf numFmtId="2" fontId="6" fillId="4" borderId="7" xfId="0" applyNumberFormat="1" applyFont="1" applyFill="1" applyBorder="1"/>
    <xf numFmtId="1" fontId="7" fillId="4" borderId="7" xfId="0" applyNumberFormat="1" applyFont="1" applyFill="1" applyBorder="1"/>
    <xf numFmtId="1" fontId="0" fillId="5" borderId="4" xfId="0" applyNumberFormat="1" applyFill="1" applyBorder="1" applyAlignment="1">
      <alignment wrapText="1"/>
    </xf>
    <xf numFmtId="1" fontId="0" fillId="6" borderId="4" xfId="0" applyNumberFormat="1" applyFill="1" applyBorder="1" applyAlignment="1">
      <alignment wrapText="1"/>
    </xf>
    <xf numFmtId="1" fontId="0" fillId="2" borderId="4" xfId="0" applyNumberFormat="1" applyFill="1" applyBorder="1" applyAlignment="1">
      <alignment wrapText="1"/>
    </xf>
    <xf numFmtId="2" fontId="0" fillId="3" borderId="4" xfId="0" applyNumberFormat="1" applyFill="1" applyBorder="1" applyAlignment="1">
      <alignment wrapText="1"/>
    </xf>
    <xf numFmtId="2" fontId="1" fillId="4" borderId="4" xfId="0" applyNumberFormat="1" applyFont="1" applyFill="1" applyBorder="1" applyAlignment="1">
      <alignment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13" borderId="12"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9" fillId="12" borderId="4" xfId="0" applyFont="1" applyFill="1" applyBorder="1" applyAlignment="1">
      <alignment horizontal="left" vertical="center" wrapText="1"/>
    </xf>
    <xf numFmtId="2" fontId="6" fillId="4" borderId="10" xfId="0" applyNumberFormat="1" applyFont="1" applyFill="1" applyBorder="1"/>
    <xf numFmtId="1" fontId="0" fillId="3" borderId="4" xfId="0" applyNumberFormat="1" applyFill="1" applyBorder="1" applyAlignment="1">
      <alignment wrapText="1"/>
    </xf>
    <xf numFmtId="0" fontId="0" fillId="0" borderId="10" xfId="0" applyBorder="1"/>
    <xf numFmtId="2" fontId="1" fillId="0" borderId="15" xfId="0" applyNumberFormat="1" applyFont="1" applyBorder="1"/>
    <xf numFmtId="2" fontId="1" fillId="4" borderId="0" xfId="0" applyNumberFormat="1" applyFont="1" applyFill="1" applyAlignment="1">
      <alignment wrapText="1"/>
    </xf>
    <xf numFmtId="2" fontId="1" fillId="4" borderId="0" xfId="0" applyNumberFormat="1" applyFont="1" applyFill="1" applyAlignment="1">
      <alignment horizontal="center" wrapText="1"/>
    </xf>
    <xf numFmtId="164" fontId="13" fillId="0" borderId="0" xfId="0" applyNumberFormat="1" applyFont="1" applyAlignment="1">
      <alignment wrapText="1"/>
    </xf>
    <xf numFmtId="2" fontId="0" fillId="0" borderId="0" xfId="0" applyNumberFormat="1" applyAlignment="1">
      <alignment wrapText="1"/>
    </xf>
    <xf numFmtId="165" fontId="0" fillId="0" borderId="0" xfId="0" applyNumberFormat="1"/>
    <xf numFmtId="0" fontId="0" fillId="0" borderId="0" xfId="0" applyAlignment="1">
      <alignment wrapText="1"/>
    </xf>
    <xf numFmtId="2" fontId="1" fillId="4" borderId="0" xfId="0" applyNumberFormat="1" applyFont="1" applyFill="1"/>
    <xf numFmtId="2" fontId="1" fillId="4" borderId="0" xfId="0" applyNumberFormat="1" applyFont="1" applyFill="1" applyAlignment="1">
      <alignment horizontal="center"/>
    </xf>
    <xf numFmtId="2" fontId="14" fillId="4" borderId="4" xfId="0" applyNumberFormat="1" applyFont="1" applyFill="1" applyBorder="1" applyAlignment="1">
      <alignment wrapText="1"/>
    </xf>
    <xf numFmtId="0" fontId="0" fillId="0" borderId="0" xfId="0" applyAlignment="1">
      <alignment horizontal="center"/>
    </xf>
    <xf numFmtId="0" fontId="0" fillId="0" borderId="0" xfId="0" applyAlignment="1">
      <alignment horizontal="right"/>
    </xf>
    <xf numFmtId="1" fontId="1" fillId="5" borderId="0" xfId="0" applyNumberFormat="1" applyFont="1" applyFill="1" applyAlignment="1">
      <alignment horizontal="right"/>
    </xf>
    <xf numFmtId="1" fontId="1" fillId="6" borderId="0" xfId="0" applyNumberFormat="1" applyFont="1" applyFill="1" applyAlignment="1">
      <alignment horizontal="right"/>
    </xf>
    <xf numFmtId="1" fontId="1" fillId="2" borderId="0" xfId="0" applyNumberFormat="1" applyFont="1" applyFill="1" applyAlignment="1">
      <alignment horizontal="right"/>
    </xf>
    <xf numFmtId="2" fontId="0" fillId="0" borderId="0" xfId="0" applyNumberFormat="1" applyAlignment="1">
      <alignment horizontal="right"/>
    </xf>
    <xf numFmtId="2" fontId="1" fillId="3" borderId="0" xfId="0" applyNumberFormat="1" applyFont="1" applyFill="1" applyAlignment="1">
      <alignment horizontal="right"/>
    </xf>
    <xf numFmtId="14" fontId="0" fillId="0" borderId="0" xfId="0" applyNumberFormat="1"/>
    <xf numFmtId="2" fontId="1" fillId="4" borderId="5" xfId="0" applyNumberFormat="1" applyFont="1" applyFill="1" applyBorder="1" applyAlignment="1">
      <alignment horizontal="right"/>
    </xf>
    <xf numFmtId="0" fontId="1" fillId="14" borderId="14" xfId="0" applyFont="1" applyFill="1" applyBorder="1" applyAlignment="1">
      <alignment wrapText="1"/>
    </xf>
    <xf numFmtId="0" fontId="1" fillId="4" borderId="5" xfId="0" applyFont="1" applyFill="1" applyBorder="1" applyAlignment="1">
      <alignment horizontal="right"/>
    </xf>
    <xf numFmtId="2" fontId="1" fillId="4" borderId="0" xfId="0" applyNumberFormat="1" applyFont="1" applyFill="1" applyAlignment="1">
      <alignment horizontal="right"/>
    </xf>
    <xf numFmtId="0" fontId="0" fillId="5" borderId="0" xfId="0" applyFill="1" applyAlignment="1">
      <alignment horizontal="right"/>
    </xf>
    <xf numFmtId="0" fontId="0" fillId="6" borderId="0" xfId="0" applyFill="1" applyAlignment="1">
      <alignment horizontal="right"/>
    </xf>
    <xf numFmtId="0" fontId="0" fillId="2" borderId="0" xfId="0" applyFill="1" applyAlignment="1">
      <alignment horizontal="right"/>
    </xf>
    <xf numFmtId="2" fontId="0" fillId="3" borderId="0" xfId="0" applyNumberFormat="1" applyFill="1" applyAlignment="1">
      <alignment horizontal="right"/>
    </xf>
    <xf numFmtId="14" fontId="0" fillId="0" borderId="0" xfId="0" applyNumberFormat="1" applyAlignment="1">
      <alignment horizontal="right"/>
    </xf>
    <xf numFmtId="0" fontId="16" fillId="0" borderId="0" xfId="0" applyFont="1" applyAlignment="1">
      <alignment horizontal="center"/>
    </xf>
    <xf numFmtId="0" fontId="16" fillId="0" borderId="0" xfId="0" applyFont="1"/>
    <xf numFmtId="0" fontId="15" fillId="15" borderId="0" xfId="0" applyFont="1" applyFill="1"/>
    <xf numFmtId="0" fontId="4" fillId="16" borderId="0" xfId="0" applyFont="1" applyFill="1" applyAlignment="1">
      <alignment wrapText="1"/>
    </xf>
    <xf numFmtId="0" fontId="4" fillId="17" borderId="4" xfId="0" applyFont="1" applyFill="1" applyBorder="1" applyAlignment="1">
      <alignment wrapText="1"/>
    </xf>
    <xf numFmtId="0" fontId="4" fillId="17" borderId="0" xfId="0" applyFont="1" applyFill="1" applyAlignment="1">
      <alignment wrapText="1"/>
    </xf>
    <xf numFmtId="0" fontId="4" fillId="18" borderId="0" xfId="0" applyFont="1" applyFill="1" applyAlignment="1">
      <alignment wrapText="1"/>
    </xf>
    <xf numFmtId="22" fontId="16" fillId="0" borderId="0" xfId="0" applyNumberFormat="1" applyFont="1"/>
    <xf numFmtId="0" fontId="17" fillId="0" borderId="0" xfId="0" applyFont="1"/>
    <xf numFmtId="0" fontId="18" fillId="0" borderId="0" xfId="0" applyFont="1"/>
    <xf numFmtId="0" fontId="18" fillId="0" borderId="0" xfId="0" applyFont="1" applyAlignment="1">
      <alignment horizontal="right"/>
    </xf>
    <xf numFmtId="0" fontId="18" fillId="5" borderId="0" xfId="0" applyFont="1" applyFill="1" applyAlignment="1">
      <alignment horizontal="right"/>
    </xf>
    <xf numFmtId="0" fontId="18" fillId="6" borderId="0" xfId="0" applyFont="1" applyFill="1" applyAlignment="1">
      <alignment horizontal="right"/>
    </xf>
    <xf numFmtId="0" fontId="18" fillId="2" borderId="0" xfId="0" applyFont="1" applyFill="1" applyAlignment="1">
      <alignment horizontal="right"/>
    </xf>
    <xf numFmtId="2" fontId="18" fillId="0" borderId="0" xfId="0" applyNumberFormat="1" applyFont="1" applyAlignment="1">
      <alignment horizontal="right"/>
    </xf>
    <xf numFmtId="2" fontId="18" fillId="3" borderId="0" xfId="0" applyNumberFormat="1" applyFont="1" applyFill="1" applyAlignment="1">
      <alignment horizontal="right"/>
    </xf>
    <xf numFmtId="2" fontId="19" fillId="4" borderId="0" xfId="0" applyNumberFormat="1" applyFont="1" applyFill="1" applyAlignment="1">
      <alignment horizontal="right"/>
    </xf>
    <xf numFmtId="1" fontId="1" fillId="10" borderId="13" xfId="0" applyNumberFormat="1" applyFont="1" applyFill="1" applyBorder="1" applyAlignment="1">
      <alignment horizontal="center" wrapText="1"/>
    </xf>
    <xf numFmtId="1" fontId="1" fillId="10" borderId="2" xfId="0" applyNumberFormat="1" applyFont="1" applyFill="1" applyBorder="1" applyAlignment="1">
      <alignment horizontal="center" wrapText="1"/>
    </xf>
    <xf numFmtId="1" fontId="1" fillId="10" borderId="3" xfId="0" applyNumberFormat="1" applyFont="1" applyFill="1" applyBorder="1" applyAlignment="1">
      <alignment horizontal="center" wrapText="1"/>
    </xf>
    <xf numFmtId="1" fontId="1" fillId="7" borderId="13" xfId="0" applyNumberFormat="1" applyFont="1" applyFill="1" applyBorder="1" applyAlignment="1">
      <alignment horizontal="center"/>
    </xf>
    <xf numFmtId="1" fontId="1" fillId="7" borderId="2" xfId="0" applyNumberFormat="1" applyFont="1" applyFill="1" applyBorder="1" applyAlignment="1">
      <alignment horizontal="center"/>
    </xf>
    <xf numFmtId="1" fontId="1" fillId="7" borderId="3" xfId="0" applyNumberFormat="1" applyFont="1" applyFill="1" applyBorder="1" applyAlignment="1">
      <alignment horizontal="center"/>
    </xf>
    <xf numFmtId="1" fontId="1" fillId="8" borderId="13" xfId="0" applyNumberFormat="1" applyFont="1" applyFill="1" applyBorder="1" applyAlignment="1">
      <alignment horizontal="center"/>
    </xf>
    <xf numFmtId="1" fontId="1" fillId="8" borderId="2" xfId="0" applyNumberFormat="1" applyFont="1" applyFill="1" applyBorder="1" applyAlignment="1">
      <alignment horizontal="center"/>
    </xf>
    <xf numFmtId="1" fontId="1" fillId="8" borderId="3" xfId="0" applyNumberFormat="1" applyFont="1" applyFill="1" applyBorder="1" applyAlignment="1">
      <alignment horizontal="center"/>
    </xf>
    <xf numFmtId="1" fontId="1" fillId="9" borderId="13" xfId="0" applyNumberFormat="1" applyFont="1" applyFill="1" applyBorder="1" applyAlignment="1">
      <alignment horizontal="center"/>
    </xf>
    <xf numFmtId="1" fontId="1" fillId="9" borderId="2" xfId="0" applyNumberFormat="1" applyFont="1" applyFill="1" applyBorder="1" applyAlignment="1">
      <alignment horizontal="center"/>
    </xf>
    <xf numFmtId="1" fontId="1" fillId="9" borderId="3" xfId="0" applyNumberFormat="1" applyFont="1" applyFill="1" applyBorder="1" applyAlignment="1">
      <alignment horizontal="center"/>
    </xf>
    <xf numFmtId="0" fontId="9" fillId="12" borderId="7" xfId="0" applyFont="1" applyFill="1" applyBorder="1" applyAlignment="1">
      <alignment horizontal="left" vertical="center" wrapText="1"/>
    </xf>
    <xf numFmtId="0" fontId="9" fillId="12" borderId="8" xfId="0" applyFont="1" applyFill="1" applyBorder="1" applyAlignment="1">
      <alignment horizontal="left" vertical="center" wrapText="1"/>
    </xf>
  </cellXfs>
  <cellStyles count="2">
    <cellStyle name="Hyperlink" xfId="1" builtinId="8"/>
    <cellStyle name="Normal" xfId="0" builtinId="0"/>
  </cellStyles>
  <dxfs count="2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5715</xdr:colOff>
      <xdr:row>4</xdr:row>
      <xdr:rowOff>9525</xdr:rowOff>
    </xdr:from>
    <xdr:to>
      <xdr:col>13</xdr:col>
      <xdr:colOff>310515</xdr:colOff>
      <xdr:row>13</xdr:row>
      <xdr:rowOff>7621</xdr:rowOff>
    </xdr:to>
    <xdr:sp macro="" textlink="">
      <xdr:nvSpPr>
        <xdr:cNvPr id="2" name="TextBox 1">
          <a:extLst>
            <a:ext uri="{FF2B5EF4-FFF2-40B4-BE49-F238E27FC236}">
              <a16:creationId xmlns:a16="http://schemas.microsoft.com/office/drawing/2014/main" id="{32A1DD4F-198B-4798-A892-A9E067CA751F}"/>
            </a:ext>
          </a:extLst>
        </xdr:cNvPr>
        <xdr:cNvSpPr txBox="1"/>
      </xdr:nvSpPr>
      <xdr:spPr>
        <a:xfrm>
          <a:off x="10026015" y="1104900"/>
          <a:ext cx="3590925" cy="1598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These three projects are co-located and their aggregated nameplate cpacity is over 5MW in size, thus the developer has been given the opportunity to withdraw or resize the projects in order to comply with statutory co-location requirements.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*Part</a:t>
          </a:r>
          <a:r>
            <a:rPr lang="en-US" sz="1100" baseline="0">
              <a:solidFill>
                <a:schemeClr val="dk1"/>
              </a:solidFill>
              <a:effectLst/>
              <a:latin typeface="+mn-lt"/>
              <a:ea typeface="+mn-ea"/>
              <a:cs typeface="+mn-cs"/>
            </a:rPr>
            <a:t> of the submitted Project Name. This does not require any additional consideration.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1635672</xdr:colOff>
      <xdr:row>0</xdr:row>
      <xdr:rowOff>11045</xdr:rowOff>
    </xdr:from>
    <xdr:to>
      <xdr:col>5</xdr:col>
      <xdr:colOff>237020</xdr:colOff>
      <xdr:row>0</xdr:row>
      <xdr:rowOff>1129862</xdr:rowOff>
    </xdr:to>
    <xdr:sp macro="" textlink="">
      <xdr:nvSpPr>
        <xdr:cNvPr id="2" name="TextBox 1">
          <a:extLst>
            <a:ext uri="{FF2B5EF4-FFF2-40B4-BE49-F238E27FC236}">
              <a16:creationId xmlns:a16="http://schemas.microsoft.com/office/drawing/2014/main" id="{69D70A1C-A343-4152-A08B-4FD7695E0F60}"/>
            </a:ext>
          </a:extLst>
        </xdr:cNvPr>
        <xdr:cNvSpPr txBox="1"/>
      </xdr:nvSpPr>
      <xdr:spPr>
        <a:xfrm>
          <a:off x="2423948" y="11045"/>
          <a:ext cx="5091486" cy="11188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TCS Allocation Capacity 2023-2024: </a:t>
          </a:r>
          <a:r>
            <a:rPr lang="en-US" sz="1100" b="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Group A: </a:t>
          </a:r>
          <a:r>
            <a:rPr lang="en-US" sz="1100" b="0">
              <a:solidFill>
                <a:schemeClr val="dk1"/>
              </a:solidFill>
              <a:effectLst/>
              <a:latin typeface="+mn-lt"/>
              <a:ea typeface="+mn-ea"/>
              <a:cs typeface="+mn-cs"/>
            </a:rPr>
            <a:t> </a:t>
          </a:r>
          <a:r>
            <a:rPr lang="en-US" sz="1100" b="1" i="0">
              <a:solidFill>
                <a:schemeClr val="dk1"/>
              </a:solidFill>
              <a:effectLst/>
              <a:latin typeface="+mn-lt"/>
              <a:ea typeface="+mn-ea"/>
              <a:cs typeface="+mn-cs"/>
            </a:rPr>
            <a:t>60.00</a:t>
          </a:r>
          <a:r>
            <a:rPr lang="en-US" sz="1100" b="1">
              <a:solidFill>
                <a:schemeClr val="dk1"/>
              </a:solidFill>
              <a:effectLst/>
              <a:latin typeface="+mn-lt"/>
              <a:ea typeface="+mn-ea"/>
              <a:cs typeface="+mn-cs"/>
            </a:rPr>
            <a:t> </a:t>
          </a:r>
          <a:r>
            <a:rPr lang="en-US" sz="1100" b="1" i="0">
              <a:solidFill>
                <a:schemeClr val="dk1"/>
              </a:solidFill>
              <a:effectLst/>
              <a:latin typeface="+mn-lt"/>
              <a:ea typeface="+mn-ea"/>
              <a:cs typeface="+mn-cs"/>
            </a:rPr>
            <a:t> AC (MW)</a:t>
          </a:r>
          <a:r>
            <a:rPr lang="en-US" sz="1100" b="1">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Additional Capacity available from 22-23 projects that were Withdrawn after project selection: </a:t>
          </a:r>
          <a:r>
            <a:rPr lang="en-US" sz="1100" b="1" i="0">
              <a:solidFill>
                <a:schemeClr val="dk1"/>
              </a:solidFill>
              <a:effectLst/>
              <a:latin typeface="+mn-lt"/>
              <a:ea typeface="+mn-ea"/>
              <a:cs typeface="+mn-cs"/>
            </a:rPr>
            <a:t>4.00</a:t>
          </a:r>
          <a:r>
            <a:rPr lang="en-US" sz="1100" b="1">
              <a:solidFill>
                <a:schemeClr val="dk1"/>
              </a:solidFill>
              <a:effectLst/>
              <a:latin typeface="+mn-lt"/>
              <a:ea typeface="+mn-ea"/>
              <a:cs typeface="+mn-cs"/>
            </a:rPr>
            <a:t> </a:t>
          </a:r>
          <a:r>
            <a:rPr lang="en-US" sz="1100" b="1" i="0">
              <a:solidFill>
                <a:schemeClr val="dk1"/>
              </a:solidFill>
              <a:effectLst/>
              <a:latin typeface="+mn-lt"/>
              <a:ea typeface="+mn-ea"/>
              <a:cs typeface="+mn-cs"/>
            </a:rPr>
            <a:t>AC (MW)</a:t>
          </a:r>
          <a:r>
            <a:rPr lang="en-US" sz="1100" b="1">
              <a:solidFill>
                <a:schemeClr val="dk1"/>
              </a:solidFill>
              <a:effectLst/>
              <a:latin typeface="+mn-lt"/>
              <a:ea typeface="+mn-ea"/>
              <a:cs typeface="+mn-cs"/>
            </a:rPr>
            <a:t> </a:t>
          </a:r>
          <a:endParaRPr lang="en-US">
            <a:effectLst/>
          </a:endParaRPr>
        </a:p>
        <a:p>
          <a:r>
            <a:rPr lang="en-US" sz="1100" b="0" baseline="0">
              <a:solidFill>
                <a:schemeClr val="dk1"/>
              </a:solidFill>
              <a:effectLst/>
              <a:latin typeface="+mn-lt"/>
              <a:ea typeface="+mn-ea"/>
              <a:cs typeface="+mn-cs"/>
            </a:rPr>
            <a:t>Total Capacity: </a:t>
          </a:r>
          <a:r>
            <a:rPr lang="en-US" sz="1100" b="1" i="0">
              <a:solidFill>
                <a:schemeClr val="dk1"/>
              </a:solidFill>
              <a:effectLst/>
              <a:latin typeface="+mn-lt"/>
              <a:ea typeface="+mn-ea"/>
              <a:cs typeface="+mn-cs"/>
            </a:rPr>
            <a:t>64.00</a:t>
          </a:r>
          <a:r>
            <a:rPr lang="en-US" sz="1100" b="1">
              <a:solidFill>
                <a:schemeClr val="dk1"/>
              </a:solidFill>
              <a:effectLst/>
              <a:latin typeface="+mn-lt"/>
              <a:ea typeface="+mn-ea"/>
              <a:cs typeface="+mn-cs"/>
            </a:rPr>
            <a:t> </a:t>
          </a:r>
          <a:r>
            <a:rPr lang="en-US" sz="1100" b="1" i="0">
              <a:solidFill>
                <a:schemeClr val="dk1"/>
              </a:solidFill>
              <a:effectLst/>
              <a:latin typeface="+mn-lt"/>
              <a:ea typeface="+mn-ea"/>
              <a:cs typeface="+mn-cs"/>
            </a:rPr>
            <a:t>AC (MW) </a:t>
          </a:r>
          <a:endParaRPr lang="en-US">
            <a:effectLst/>
          </a:endParaRPr>
        </a:p>
        <a:p>
          <a:r>
            <a:rPr lang="en-US" sz="1100" b="1" i="0" baseline="0">
              <a:solidFill>
                <a:schemeClr val="dk1"/>
              </a:solidFill>
              <a:effectLst/>
              <a:latin typeface="+mn-lt"/>
              <a:ea typeface="+mn-ea"/>
              <a:cs typeface="+mn-cs"/>
            </a:rPr>
            <a:t>        </a:t>
          </a:r>
          <a:r>
            <a:rPr lang="en-US" sz="1100" baseline="0">
              <a:solidFill>
                <a:schemeClr val="dk1"/>
              </a:solidFill>
              <a:effectLst/>
              <a:latin typeface="+mn-lt"/>
              <a:ea typeface="+mn-ea"/>
              <a:cs typeface="+mn-cs"/>
            </a:rPr>
            <a:t>Developer cap (20% of Group A capacity) </a:t>
          </a:r>
          <a:r>
            <a:rPr lang="en-US" sz="1100" b="1" baseline="0">
              <a:solidFill>
                <a:schemeClr val="dk1"/>
              </a:solidFill>
              <a:effectLst/>
              <a:latin typeface="+mn-lt"/>
              <a:ea typeface="+mn-ea"/>
              <a:cs typeface="+mn-cs"/>
            </a:rPr>
            <a:t>12.8 (MW)</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1160705</xdr:colOff>
      <xdr:row>0</xdr:row>
      <xdr:rowOff>75716</xdr:rowOff>
    </xdr:from>
    <xdr:to>
      <xdr:col>5</xdr:col>
      <xdr:colOff>473075</xdr:colOff>
      <xdr:row>2</xdr:row>
      <xdr:rowOff>390525</xdr:rowOff>
    </xdr:to>
    <xdr:sp macro="" textlink="">
      <xdr:nvSpPr>
        <xdr:cNvPr id="6" name="TextBox 4">
          <a:extLst>
            <a:ext uri="{FF2B5EF4-FFF2-40B4-BE49-F238E27FC236}">
              <a16:creationId xmlns:a16="http://schemas.microsoft.com/office/drawing/2014/main" id="{6D64082C-432A-403D-B8FA-00D908AF53BC}"/>
            </a:ext>
          </a:extLst>
        </xdr:cNvPr>
        <xdr:cNvSpPr txBox="1"/>
      </xdr:nvSpPr>
      <xdr:spPr>
        <a:xfrm>
          <a:off x="4808780" y="75716"/>
          <a:ext cx="4170120" cy="81010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u="none" strike="noStrike">
              <a:solidFill>
                <a:schemeClr val="dk1"/>
              </a:solidFill>
              <a:effectLst/>
              <a:latin typeface="+mn-lt"/>
              <a:ea typeface="+mn-ea"/>
              <a:cs typeface="+mn-cs"/>
            </a:rPr>
            <a:t>TCS Allocation Capacity 2023-2024: </a:t>
          </a:r>
          <a:r>
            <a:rPr lang="en-US" sz="1200" b="0"/>
            <a:t> </a:t>
          </a:r>
        </a:p>
        <a:p>
          <a:r>
            <a:rPr lang="en-US" sz="1200" b="0" i="0" u="none" strike="noStrike">
              <a:solidFill>
                <a:schemeClr val="dk1"/>
              </a:solidFill>
              <a:effectLst/>
              <a:latin typeface="+mn-lt"/>
              <a:ea typeface="+mn-ea"/>
              <a:cs typeface="+mn-cs"/>
            </a:rPr>
            <a:t>Group B:</a:t>
          </a:r>
          <a:r>
            <a:rPr lang="en-US" sz="1200" b="0"/>
            <a:t> </a:t>
          </a:r>
          <a:r>
            <a:rPr lang="en-US" sz="1100" b="0" baseline="0">
              <a:solidFill>
                <a:schemeClr val="dk1"/>
              </a:solidFill>
              <a:effectLst/>
              <a:latin typeface="+mn-lt"/>
              <a:ea typeface="+mn-ea"/>
              <a:cs typeface="+mn-cs"/>
            </a:rPr>
            <a:t>Total Capacity: </a:t>
          </a:r>
          <a:r>
            <a:rPr lang="en-US" sz="1100" b="1" i="0">
              <a:solidFill>
                <a:schemeClr val="dk1"/>
              </a:solidFill>
              <a:effectLst/>
              <a:latin typeface="+mn-lt"/>
              <a:ea typeface="+mn-ea"/>
              <a:cs typeface="+mn-cs"/>
            </a:rPr>
            <a:t>153.19 AC (MW)</a:t>
          </a:r>
          <a:endParaRPr lang="en-US" sz="1200">
            <a:effectLst/>
          </a:endParaRPr>
        </a:p>
        <a:p>
          <a:r>
            <a:rPr lang="en-US" sz="1100" b="1" i="0" baseline="0">
              <a:solidFill>
                <a:schemeClr val="dk1"/>
              </a:solidFill>
              <a:effectLst/>
              <a:latin typeface="+mn-lt"/>
              <a:ea typeface="+mn-ea"/>
              <a:cs typeface="+mn-cs"/>
            </a:rPr>
            <a:t>        </a:t>
          </a:r>
          <a:r>
            <a:rPr lang="en-US" sz="1100" baseline="0">
              <a:solidFill>
                <a:schemeClr val="dk1"/>
              </a:solidFill>
              <a:effectLst/>
              <a:latin typeface="+mn-lt"/>
              <a:ea typeface="+mn-ea"/>
              <a:cs typeface="+mn-cs"/>
            </a:rPr>
            <a:t>Developer cap (20% of Group B capacity) </a:t>
          </a:r>
          <a:r>
            <a:rPr lang="en-US" sz="1100" b="1" baseline="0">
              <a:solidFill>
                <a:schemeClr val="dk1"/>
              </a:solidFill>
              <a:effectLst/>
              <a:latin typeface="+mn-lt"/>
              <a:ea typeface="+mn-ea"/>
              <a:cs typeface="+mn-cs"/>
            </a:rPr>
            <a:t>30.638 AC (MW)</a:t>
          </a:r>
          <a:endParaRPr lang="en-US" sz="1200">
            <a:effectLst/>
          </a:endParaRPr>
        </a:p>
        <a:p>
          <a:endParaRPr 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828675</xdr:colOff>
      <xdr:row>0</xdr:row>
      <xdr:rowOff>28575</xdr:rowOff>
    </xdr:from>
    <xdr:to>
      <xdr:col>5</xdr:col>
      <xdr:colOff>542925</xdr:colOff>
      <xdr:row>0</xdr:row>
      <xdr:rowOff>1247775</xdr:rowOff>
    </xdr:to>
    <xdr:sp macro="" textlink="">
      <xdr:nvSpPr>
        <xdr:cNvPr id="2" name="TextBox 1">
          <a:extLst>
            <a:ext uri="{FF2B5EF4-FFF2-40B4-BE49-F238E27FC236}">
              <a16:creationId xmlns:a16="http://schemas.microsoft.com/office/drawing/2014/main" id="{447FF7DC-AE30-436F-9274-82977509672D}"/>
            </a:ext>
          </a:extLst>
        </xdr:cNvPr>
        <xdr:cNvSpPr txBox="1"/>
      </xdr:nvSpPr>
      <xdr:spPr>
        <a:xfrm>
          <a:off x="1447800" y="28575"/>
          <a:ext cx="4905375" cy="1219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TCS Allocation Capacity 2023-2024: </a:t>
          </a:r>
          <a:r>
            <a:rPr lang="en-US" sz="1100" b="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Group B: </a:t>
          </a:r>
          <a:r>
            <a:rPr lang="en-US" sz="1100" b="1" i="0">
              <a:solidFill>
                <a:schemeClr val="dk1"/>
              </a:solidFill>
              <a:effectLst/>
              <a:latin typeface="+mn-lt"/>
              <a:ea typeface="+mn-ea"/>
              <a:cs typeface="+mn-cs"/>
            </a:rPr>
            <a:t>140 AC (MW)</a:t>
          </a:r>
        </a:p>
        <a:p>
          <a:r>
            <a:rPr lang="en-US" sz="1100" b="0">
              <a:solidFill>
                <a:schemeClr val="dk1"/>
              </a:solidFill>
              <a:effectLst/>
              <a:latin typeface="+mn-lt"/>
              <a:ea typeface="+mn-ea"/>
              <a:cs typeface="+mn-cs"/>
            </a:rPr>
            <a:t>Additional Capacity available from 22-23 projects that were Withdrawn after project selection: </a:t>
          </a:r>
          <a:r>
            <a:rPr lang="en-US" sz="1100" b="1" i="0">
              <a:solidFill>
                <a:schemeClr val="dk1"/>
              </a:solidFill>
              <a:effectLst/>
              <a:latin typeface="+mn-lt"/>
              <a:ea typeface="+mn-ea"/>
              <a:cs typeface="+mn-cs"/>
            </a:rPr>
            <a:t>13.19 AC (MW)</a:t>
          </a:r>
          <a:endParaRPr lang="en-US">
            <a:effectLst/>
          </a:endParaRPr>
        </a:p>
        <a:p>
          <a:r>
            <a:rPr lang="en-US" sz="1100" b="0" baseline="0">
              <a:solidFill>
                <a:schemeClr val="dk1"/>
              </a:solidFill>
              <a:effectLst/>
              <a:latin typeface="+mn-lt"/>
              <a:ea typeface="+mn-ea"/>
              <a:cs typeface="+mn-cs"/>
            </a:rPr>
            <a:t>Total Capacity: </a:t>
          </a:r>
          <a:r>
            <a:rPr lang="en-US" sz="1100" b="1" i="0">
              <a:solidFill>
                <a:schemeClr val="dk1"/>
              </a:solidFill>
              <a:effectLst/>
              <a:latin typeface="+mn-lt"/>
              <a:ea typeface="+mn-ea"/>
              <a:cs typeface="+mn-cs"/>
            </a:rPr>
            <a:t>153.19 AC (MW)</a:t>
          </a:r>
          <a:endParaRPr lang="en-US">
            <a:effectLst/>
          </a:endParaRPr>
        </a:p>
        <a:p>
          <a:r>
            <a:rPr lang="en-US" sz="1100" b="1" i="0" baseline="0">
              <a:solidFill>
                <a:schemeClr val="dk1"/>
              </a:solidFill>
              <a:effectLst/>
              <a:latin typeface="+mn-lt"/>
              <a:ea typeface="+mn-ea"/>
              <a:cs typeface="+mn-cs"/>
            </a:rPr>
            <a:t>        </a:t>
          </a:r>
          <a:r>
            <a:rPr lang="en-US" sz="1100" baseline="0">
              <a:solidFill>
                <a:schemeClr val="dk1"/>
              </a:solidFill>
              <a:effectLst/>
              <a:latin typeface="+mn-lt"/>
              <a:ea typeface="+mn-ea"/>
              <a:cs typeface="+mn-cs"/>
            </a:rPr>
            <a:t>Developer cap (20% of Group B capacity) </a:t>
          </a:r>
          <a:r>
            <a:rPr lang="en-US" sz="1100" b="1" baseline="0">
              <a:solidFill>
                <a:schemeClr val="dk1"/>
              </a:solidFill>
              <a:effectLst/>
              <a:latin typeface="+mn-lt"/>
              <a:ea typeface="+mn-ea"/>
              <a:cs typeface="+mn-cs"/>
            </a:rPr>
            <a:t>30.638 AC (MW)</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3809</xdr:colOff>
      <xdr:row>2</xdr:row>
      <xdr:rowOff>0</xdr:rowOff>
    </xdr:from>
    <xdr:to>
      <xdr:col>5</xdr:col>
      <xdr:colOff>822959</xdr:colOff>
      <xdr:row>7</xdr:row>
      <xdr:rowOff>0</xdr:rowOff>
    </xdr:to>
    <xdr:sp macro="" textlink="">
      <xdr:nvSpPr>
        <xdr:cNvPr id="2" name="TextBox 1">
          <a:extLst>
            <a:ext uri="{FF2B5EF4-FFF2-40B4-BE49-F238E27FC236}">
              <a16:creationId xmlns:a16="http://schemas.microsoft.com/office/drawing/2014/main" id="{F1128487-A72C-7B7D-62BB-626FBDE763A2}"/>
            </a:ext>
          </a:extLst>
        </xdr:cNvPr>
        <xdr:cNvSpPr txBox="1"/>
      </xdr:nvSpPr>
      <xdr:spPr>
        <a:xfrm>
          <a:off x="784859" y="542925"/>
          <a:ext cx="7524750"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There are no</a:t>
          </a:r>
          <a:r>
            <a:rPr lang="en-US" sz="1400" baseline="0"/>
            <a:t> </a:t>
          </a:r>
          <a:r>
            <a:rPr lang="en-US" sz="1400">
              <a:solidFill>
                <a:schemeClr val="dk1"/>
              </a:solidFill>
              <a:effectLst/>
              <a:latin typeface="+mn-lt"/>
              <a:ea typeface="+mn-ea"/>
              <a:cs typeface="+mn-cs"/>
            </a:rPr>
            <a:t>June 1, 2023 submitted projects that met the minimum 5.0 points to be placed on the waitlist.</a:t>
          </a:r>
          <a:r>
            <a:rPr lang="en-US" sz="1400" baseline="0">
              <a:solidFill>
                <a:schemeClr val="dk1"/>
              </a:solidFill>
              <a:effectLst/>
              <a:latin typeface="+mn-lt"/>
              <a:ea typeface="+mn-ea"/>
              <a:cs typeface="+mn-cs"/>
            </a:rPr>
            <a:t> T</a:t>
          </a:r>
          <a:r>
            <a:rPr lang="en-US" sz="1400">
              <a:solidFill>
                <a:schemeClr val="dk1"/>
              </a:solidFill>
              <a:effectLst/>
              <a:latin typeface="+mn-lt"/>
              <a:ea typeface="+mn-ea"/>
              <a:cs typeface="+mn-cs"/>
            </a:rPr>
            <a:t>he Group B waitlist will begin with Program Year 2023-2024 projects submitted after June 1, 2023. Please</a:t>
          </a:r>
          <a:r>
            <a:rPr lang="en-US" sz="1400" baseline="0">
              <a:solidFill>
                <a:schemeClr val="dk1"/>
              </a:solidFill>
              <a:effectLst/>
              <a:latin typeface="+mn-lt"/>
              <a:ea typeface="+mn-ea"/>
              <a:cs typeface="+mn-cs"/>
            </a:rPr>
            <a:t> see the published waitlist on the Block Capacity Dashboard page of the website. </a:t>
          </a:r>
          <a:endParaRPr lang="en-US"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238125</xdr:colOff>
      <xdr:row>1</xdr:row>
      <xdr:rowOff>196215</xdr:rowOff>
    </xdr:from>
    <xdr:to>
      <xdr:col>11</xdr:col>
      <xdr:colOff>123825</xdr:colOff>
      <xdr:row>4</xdr:row>
      <xdr:rowOff>152400</xdr:rowOff>
    </xdr:to>
    <xdr:sp macro="" textlink="">
      <xdr:nvSpPr>
        <xdr:cNvPr id="2" name="TextBox 1">
          <a:extLst>
            <a:ext uri="{FF2B5EF4-FFF2-40B4-BE49-F238E27FC236}">
              <a16:creationId xmlns:a16="http://schemas.microsoft.com/office/drawing/2014/main" id="{D948D1B2-8208-F12E-5F2C-3ADB8C5DABEA}"/>
            </a:ext>
          </a:extLst>
        </xdr:cNvPr>
        <xdr:cNvSpPr txBox="1"/>
      </xdr:nvSpPr>
      <xdr:spPr>
        <a:xfrm>
          <a:off x="5353050" y="377190"/>
          <a:ext cx="3543300" cy="1270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"Affiliate" means, with respect to any entity, any other entity that, directly, or indirectly through one or more intermediaries, controls, is controlled by, or is under common control with each other or a third entity</a:t>
          </a:r>
          <a:r>
            <a:rPr lang="en-US" sz="1100" b="0" i="0" baseline="0">
              <a:solidFill>
                <a:schemeClr val="dk1"/>
              </a:solidFill>
              <a:effectLst/>
              <a:latin typeface="+mn-lt"/>
              <a:ea typeface="+mn-ea"/>
              <a:cs typeface="+mn-cs"/>
            </a:rPr>
            <a:t> (Program Guidebook, page 65).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734C-A310-4A62-9ED1-82CDA5BCD985}">
  <dimension ref="A1:K277"/>
  <sheetViews>
    <sheetView zoomScaleNormal="100" workbookViewId="0">
      <selection activeCell="B6" sqref="B6"/>
    </sheetView>
  </sheetViews>
  <sheetFormatPr defaultRowHeight="14.45"/>
  <cols>
    <col min="2" max="2" width="35" bestFit="1" customWidth="1"/>
    <col min="4" max="4" width="55.5703125" bestFit="1" customWidth="1"/>
    <col min="5" max="5" width="8.7109375" style="1"/>
    <col min="7" max="7" width="11" style="1" customWidth="1"/>
    <col min="9" max="9" width="11.7109375" customWidth="1"/>
    <col min="10" max="10" width="8.5703125" customWidth="1"/>
    <col min="11" max="11" width="9.5703125" customWidth="1"/>
  </cols>
  <sheetData>
    <row r="1" spans="1:11" ht="43.15">
      <c r="A1" s="9" t="s">
        <v>0</v>
      </c>
      <c r="B1" s="9" t="s">
        <v>1</v>
      </c>
      <c r="C1" s="9" t="s">
        <v>2</v>
      </c>
      <c r="D1" s="9" t="s">
        <v>3</v>
      </c>
      <c r="E1" s="11" t="s">
        <v>4</v>
      </c>
      <c r="F1" s="9" t="s">
        <v>5</v>
      </c>
      <c r="G1" s="11" t="s">
        <v>6</v>
      </c>
      <c r="I1" s="4" t="s">
        <v>7</v>
      </c>
    </row>
    <row r="2" spans="1:11">
      <c r="A2">
        <v>2023</v>
      </c>
      <c r="B2" t="s">
        <v>8</v>
      </c>
      <c r="C2">
        <v>95061</v>
      </c>
      <c r="D2" t="s">
        <v>9</v>
      </c>
      <c r="E2" s="1">
        <v>2</v>
      </c>
      <c r="F2" t="s">
        <v>10</v>
      </c>
      <c r="G2" s="10">
        <v>11.421875</v>
      </c>
      <c r="I2" s="4" t="s">
        <v>11</v>
      </c>
      <c r="J2">
        <v>51.27</v>
      </c>
      <c r="K2" t="s">
        <v>12</v>
      </c>
    </row>
    <row r="3" spans="1:11">
      <c r="A3">
        <v>2005</v>
      </c>
      <c r="B3" t="s">
        <v>13</v>
      </c>
      <c r="C3">
        <v>93994</v>
      </c>
      <c r="D3" t="s">
        <v>14</v>
      </c>
      <c r="E3" s="1">
        <v>4.5</v>
      </c>
      <c r="F3" t="s">
        <v>15</v>
      </c>
      <c r="G3" s="10">
        <v>10</v>
      </c>
      <c r="I3" s="4" t="s">
        <v>16</v>
      </c>
      <c r="J3">
        <v>119.63</v>
      </c>
      <c r="K3" t="s">
        <v>12</v>
      </c>
    </row>
    <row r="4" spans="1:11">
      <c r="A4">
        <v>2005</v>
      </c>
      <c r="B4" t="s">
        <v>13</v>
      </c>
      <c r="C4">
        <v>94002</v>
      </c>
      <c r="D4" t="s">
        <v>17</v>
      </c>
      <c r="E4" s="1">
        <v>5</v>
      </c>
      <c r="F4" t="s">
        <v>15</v>
      </c>
      <c r="G4" s="10">
        <v>10</v>
      </c>
    </row>
    <row r="5" spans="1:11">
      <c r="A5">
        <v>1098</v>
      </c>
      <c r="B5" t="s">
        <v>18</v>
      </c>
      <c r="C5">
        <v>95080</v>
      </c>
      <c r="D5" t="s">
        <v>19</v>
      </c>
      <c r="E5" s="1">
        <v>5</v>
      </c>
      <c r="F5" t="s">
        <v>15</v>
      </c>
      <c r="G5" s="10">
        <v>10</v>
      </c>
    </row>
    <row r="6" spans="1:11">
      <c r="A6">
        <v>24</v>
      </c>
      <c r="B6" t="s">
        <v>20</v>
      </c>
      <c r="C6">
        <v>95199</v>
      </c>
      <c r="D6" t="s">
        <v>21</v>
      </c>
      <c r="E6" s="1">
        <v>2</v>
      </c>
      <c r="F6" t="s">
        <v>15</v>
      </c>
      <c r="G6" s="10">
        <v>9.765625</v>
      </c>
    </row>
    <row r="7" spans="1:11">
      <c r="A7">
        <v>96</v>
      </c>
      <c r="B7" t="s">
        <v>22</v>
      </c>
      <c r="C7">
        <v>93432</v>
      </c>
      <c r="D7" t="s">
        <v>23</v>
      </c>
      <c r="E7" s="1">
        <v>4</v>
      </c>
      <c r="F7" t="s">
        <v>15</v>
      </c>
      <c r="G7" s="10">
        <v>9.453125</v>
      </c>
    </row>
    <row r="8" spans="1:11">
      <c r="A8">
        <v>343</v>
      </c>
      <c r="B8" t="s">
        <v>24</v>
      </c>
      <c r="C8">
        <v>95165</v>
      </c>
      <c r="D8" t="s">
        <v>25</v>
      </c>
      <c r="E8" s="1">
        <v>5</v>
      </c>
      <c r="F8" t="s">
        <v>15</v>
      </c>
      <c r="G8" s="10">
        <v>9.3125</v>
      </c>
    </row>
    <row r="9" spans="1:11">
      <c r="A9">
        <v>2023</v>
      </c>
      <c r="B9" t="s">
        <v>8</v>
      </c>
      <c r="C9">
        <v>95294</v>
      </c>
      <c r="D9" t="s">
        <v>26</v>
      </c>
      <c r="E9" s="1">
        <v>2</v>
      </c>
      <c r="F9" t="s">
        <v>15</v>
      </c>
      <c r="G9" s="10">
        <v>9.25</v>
      </c>
    </row>
    <row r="10" spans="1:11" ht="12" customHeight="1">
      <c r="A10">
        <v>4</v>
      </c>
      <c r="B10" t="s">
        <v>27</v>
      </c>
      <c r="C10">
        <v>95192</v>
      </c>
      <c r="D10" t="s">
        <v>28</v>
      </c>
      <c r="E10" s="1">
        <v>2</v>
      </c>
      <c r="F10" t="s">
        <v>10</v>
      </c>
      <c r="G10" s="10">
        <v>8.984375</v>
      </c>
    </row>
    <row r="11" spans="1:11">
      <c r="A11">
        <v>145</v>
      </c>
      <c r="B11" t="s">
        <v>29</v>
      </c>
      <c r="C11">
        <v>95183</v>
      </c>
      <c r="D11" t="s">
        <v>30</v>
      </c>
      <c r="E11" s="1">
        <v>5</v>
      </c>
      <c r="F11" t="s">
        <v>10</v>
      </c>
      <c r="G11" s="10">
        <v>8.953125</v>
      </c>
    </row>
    <row r="12" spans="1:11">
      <c r="A12">
        <v>145</v>
      </c>
      <c r="B12" t="s">
        <v>29</v>
      </c>
      <c r="C12">
        <v>95154</v>
      </c>
      <c r="D12" t="s">
        <v>31</v>
      </c>
      <c r="E12" s="1">
        <v>5</v>
      </c>
      <c r="F12" t="s">
        <v>10</v>
      </c>
      <c r="G12" s="10">
        <v>8.9375</v>
      </c>
    </row>
    <row r="13" spans="1:11">
      <c r="A13">
        <v>13</v>
      </c>
      <c r="B13" t="s">
        <v>32</v>
      </c>
      <c r="C13">
        <v>94726</v>
      </c>
      <c r="D13" t="s">
        <v>33</v>
      </c>
      <c r="E13" s="1">
        <v>1.992</v>
      </c>
      <c r="F13" t="s">
        <v>10</v>
      </c>
      <c r="G13" s="10">
        <v>8.625</v>
      </c>
    </row>
    <row r="14" spans="1:11">
      <c r="A14">
        <v>145</v>
      </c>
      <c r="B14" t="s">
        <v>29</v>
      </c>
      <c r="C14">
        <v>95141</v>
      </c>
      <c r="D14" t="s">
        <v>34</v>
      </c>
      <c r="E14" s="1">
        <v>5</v>
      </c>
      <c r="F14" t="s">
        <v>15</v>
      </c>
      <c r="G14" s="10">
        <v>8.390625</v>
      </c>
    </row>
    <row r="15" spans="1:11">
      <c r="A15">
        <v>2023</v>
      </c>
      <c r="B15" t="s">
        <v>8</v>
      </c>
      <c r="C15">
        <v>95277</v>
      </c>
      <c r="D15" t="s">
        <v>35</v>
      </c>
      <c r="E15" s="1">
        <v>5</v>
      </c>
      <c r="F15" t="s">
        <v>15</v>
      </c>
      <c r="G15" s="10">
        <v>8.265625</v>
      </c>
    </row>
    <row r="16" spans="1:11">
      <c r="A16">
        <v>80</v>
      </c>
      <c r="B16" t="s">
        <v>36</v>
      </c>
      <c r="C16">
        <v>95055</v>
      </c>
      <c r="D16" t="s">
        <v>37</v>
      </c>
      <c r="E16" s="1">
        <v>1.43</v>
      </c>
      <c r="F16" t="s">
        <v>10</v>
      </c>
      <c r="G16" s="10">
        <v>8</v>
      </c>
    </row>
    <row r="17" spans="1:7">
      <c r="A17">
        <v>2023</v>
      </c>
      <c r="B17" t="s">
        <v>8</v>
      </c>
      <c r="C17">
        <v>95113</v>
      </c>
      <c r="D17" t="s">
        <v>38</v>
      </c>
      <c r="E17" s="1">
        <v>1.25</v>
      </c>
      <c r="F17" t="s">
        <v>15</v>
      </c>
      <c r="G17" s="10">
        <v>8</v>
      </c>
    </row>
    <row r="18" spans="1:7">
      <c r="A18">
        <v>1085</v>
      </c>
      <c r="B18" t="s">
        <v>39</v>
      </c>
      <c r="C18">
        <v>95083</v>
      </c>
      <c r="D18" t="s">
        <v>40</v>
      </c>
      <c r="E18" s="1">
        <v>2</v>
      </c>
      <c r="F18" t="s">
        <v>10</v>
      </c>
      <c r="G18" s="10">
        <v>7.84375</v>
      </c>
    </row>
    <row r="19" spans="1:7">
      <c r="A19">
        <v>1085</v>
      </c>
      <c r="B19" t="s">
        <v>39</v>
      </c>
      <c r="C19">
        <v>95084</v>
      </c>
      <c r="D19" t="s">
        <v>41</v>
      </c>
      <c r="E19" s="1">
        <v>2</v>
      </c>
      <c r="F19" t="s">
        <v>10</v>
      </c>
      <c r="G19" s="10">
        <v>7.84375</v>
      </c>
    </row>
    <row r="20" spans="1:7">
      <c r="A20">
        <v>24</v>
      </c>
      <c r="B20" t="s">
        <v>20</v>
      </c>
      <c r="C20">
        <v>95129</v>
      </c>
      <c r="D20" t="s">
        <v>42</v>
      </c>
      <c r="E20" s="1">
        <v>2</v>
      </c>
      <c r="F20" t="s">
        <v>15</v>
      </c>
      <c r="G20" s="10">
        <v>7.765625</v>
      </c>
    </row>
    <row r="21" spans="1:7">
      <c r="A21">
        <v>24</v>
      </c>
      <c r="B21" t="s">
        <v>20</v>
      </c>
      <c r="C21">
        <v>95237</v>
      </c>
      <c r="D21" t="s">
        <v>43</v>
      </c>
      <c r="E21" s="1">
        <v>2</v>
      </c>
      <c r="F21" t="s">
        <v>15</v>
      </c>
      <c r="G21" s="10">
        <v>7.765625</v>
      </c>
    </row>
    <row r="22" spans="1:7">
      <c r="A22">
        <v>24</v>
      </c>
      <c r="B22" t="s">
        <v>20</v>
      </c>
      <c r="C22">
        <v>95251</v>
      </c>
      <c r="D22" t="s">
        <v>44</v>
      </c>
      <c r="E22" s="1">
        <v>2</v>
      </c>
      <c r="F22" t="s">
        <v>15</v>
      </c>
      <c r="G22" s="10">
        <v>7.765625</v>
      </c>
    </row>
    <row r="23" spans="1:7">
      <c r="A23">
        <v>145</v>
      </c>
      <c r="B23" t="s">
        <v>29</v>
      </c>
      <c r="C23">
        <v>95120</v>
      </c>
      <c r="D23" t="s">
        <v>45</v>
      </c>
      <c r="E23" s="1">
        <v>5</v>
      </c>
      <c r="F23" t="s">
        <v>15</v>
      </c>
      <c r="G23" s="10">
        <v>7.734375</v>
      </c>
    </row>
    <row r="24" spans="1:7">
      <c r="A24">
        <v>24</v>
      </c>
      <c r="B24" t="s">
        <v>20</v>
      </c>
      <c r="C24">
        <v>95062</v>
      </c>
      <c r="D24" t="s">
        <v>46</v>
      </c>
      <c r="E24" s="1">
        <v>2</v>
      </c>
      <c r="F24" t="s">
        <v>15</v>
      </c>
      <c r="G24" s="10">
        <v>7.6875</v>
      </c>
    </row>
    <row r="25" spans="1:7">
      <c r="A25">
        <v>2004</v>
      </c>
      <c r="B25" t="s">
        <v>47</v>
      </c>
      <c r="C25">
        <v>93293</v>
      </c>
      <c r="D25" t="s">
        <v>48</v>
      </c>
      <c r="E25" s="1">
        <v>2</v>
      </c>
      <c r="F25" t="s">
        <v>10</v>
      </c>
      <c r="G25" s="10">
        <v>7.59375</v>
      </c>
    </row>
    <row r="26" spans="1:7">
      <c r="A26">
        <v>2004</v>
      </c>
      <c r="B26" t="s">
        <v>47</v>
      </c>
      <c r="C26">
        <v>93346</v>
      </c>
      <c r="D26" t="s">
        <v>49</v>
      </c>
      <c r="E26" s="1">
        <v>4.5</v>
      </c>
      <c r="F26" t="s">
        <v>10</v>
      </c>
      <c r="G26" s="10">
        <v>7.5625</v>
      </c>
    </row>
    <row r="27" spans="1:7">
      <c r="A27">
        <v>343</v>
      </c>
      <c r="B27" t="s">
        <v>24</v>
      </c>
      <c r="C27">
        <v>95257</v>
      </c>
      <c r="D27" t="s">
        <v>50</v>
      </c>
      <c r="E27" s="1">
        <v>5</v>
      </c>
      <c r="F27" t="s">
        <v>15</v>
      </c>
      <c r="G27" s="10">
        <v>7.53125</v>
      </c>
    </row>
    <row r="28" spans="1:7">
      <c r="A28">
        <v>343</v>
      </c>
      <c r="B28" t="s">
        <v>24</v>
      </c>
      <c r="C28">
        <v>95178</v>
      </c>
      <c r="D28" t="s">
        <v>51</v>
      </c>
      <c r="E28" s="1">
        <v>5</v>
      </c>
      <c r="F28" t="s">
        <v>15</v>
      </c>
      <c r="G28" s="10">
        <v>7.484375</v>
      </c>
    </row>
    <row r="29" spans="1:7">
      <c r="A29">
        <v>5</v>
      </c>
      <c r="B29" t="s">
        <v>52</v>
      </c>
      <c r="C29">
        <v>95092</v>
      </c>
      <c r="D29" t="s">
        <v>53</v>
      </c>
      <c r="E29" s="1">
        <v>2</v>
      </c>
      <c r="F29" t="s">
        <v>15</v>
      </c>
      <c r="G29" s="10">
        <v>7.46875</v>
      </c>
    </row>
    <row r="30" spans="1:7">
      <c r="A30">
        <v>5</v>
      </c>
      <c r="B30" t="s">
        <v>52</v>
      </c>
      <c r="C30">
        <v>95291</v>
      </c>
      <c r="D30" t="s">
        <v>54</v>
      </c>
      <c r="E30" s="1">
        <v>2</v>
      </c>
      <c r="F30" t="s">
        <v>15</v>
      </c>
      <c r="G30" s="10">
        <v>7.46875</v>
      </c>
    </row>
    <row r="31" spans="1:7">
      <c r="A31">
        <v>36</v>
      </c>
      <c r="B31" t="s">
        <v>55</v>
      </c>
      <c r="C31">
        <v>95190</v>
      </c>
      <c r="D31" t="s">
        <v>56</v>
      </c>
      <c r="E31" s="1">
        <v>5</v>
      </c>
      <c r="F31" t="s">
        <v>15</v>
      </c>
      <c r="G31" s="10">
        <v>7.375</v>
      </c>
    </row>
    <row r="32" spans="1:7">
      <c r="A32">
        <v>2023</v>
      </c>
      <c r="B32" t="s">
        <v>8</v>
      </c>
      <c r="C32">
        <v>95330</v>
      </c>
      <c r="D32" t="s">
        <v>57</v>
      </c>
      <c r="E32" s="1">
        <v>4</v>
      </c>
      <c r="F32" t="s">
        <v>15</v>
      </c>
      <c r="G32" s="10">
        <v>7.359375</v>
      </c>
    </row>
    <row r="33" spans="1:7">
      <c r="A33">
        <v>343</v>
      </c>
      <c r="B33" t="s">
        <v>24</v>
      </c>
      <c r="C33">
        <v>95068</v>
      </c>
      <c r="D33" t="s">
        <v>58</v>
      </c>
      <c r="E33" s="1">
        <v>5</v>
      </c>
      <c r="F33" t="s">
        <v>15</v>
      </c>
      <c r="G33" s="10">
        <v>7.328125</v>
      </c>
    </row>
    <row r="34" spans="1:7">
      <c r="A34">
        <v>145</v>
      </c>
      <c r="B34" t="s">
        <v>29</v>
      </c>
      <c r="C34">
        <v>95182</v>
      </c>
      <c r="D34" t="s">
        <v>59</v>
      </c>
      <c r="E34" s="1">
        <v>5</v>
      </c>
      <c r="F34" t="s">
        <v>15</v>
      </c>
      <c r="G34" s="10">
        <v>7.328125</v>
      </c>
    </row>
    <row r="35" spans="1:7">
      <c r="A35">
        <v>1085</v>
      </c>
      <c r="B35" t="s">
        <v>39</v>
      </c>
      <c r="C35">
        <v>95375</v>
      </c>
      <c r="D35" t="s">
        <v>60</v>
      </c>
      <c r="E35" s="1">
        <v>2</v>
      </c>
      <c r="F35" t="s">
        <v>15</v>
      </c>
      <c r="G35" s="10">
        <v>7.28125</v>
      </c>
    </row>
    <row r="36" spans="1:7">
      <c r="A36">
        <v>1085</v>
      </c>
      <c r="B36" t="s">
        <v>39</v>
      </c>
      <c r="C36">
        <v>95395</v>
      </c>
      <c r="D36" t="s">
        <v>61</v>
      </c>
      <c r="E36" s="1">
        <v>2</v>
      </c>
      <c r="F36" t="s">
        <v>15</v>
      </c>
      <c r="G36" s="10">
        <v>7.28125</v>
      </c>
    </row>
    <row r="37" spans="1:7">
      <c r="A37">
        <v>1085</v>
      </c>
      <c r="B37" t="s">
        <v>39</v>
      </c>
      <c r="C37">
        <v>95447</v>
      </c>
      <c r="D37" t="s">
        <v>62</v>
      </c>
      <c r="E37" s="1">
        <v>2</v>
      </c>
      <c r="F37" t="s">
        <v>15</v>
      </c>
      <c r="G37" s="10">
        <v>7.28125</v>
      </c>
    </row>
    <row r="38" spans="1:7">
      <c r="A38">
        <v>136</v>
      </c>
      <c r="B38" t="s">
        <v>63</v>
      </c>
      <c r="C38">
        <v>92997</v>
      </c>
      <c r="D38" t="s">
        <v>64</v>
      </c>
      <c r="E38" s="1">
        <v>5</v>
      </c>
      <c r="F38" t="s">
        <v>15</v>
      </c>
      <c r="G38" s="10">
        <v>7</v>
      </c>
    </row>
    <row r="39" spans="1:7">
      <c r="A39">
        <v>136</v>
      </c>
      <c r="B39" t="s">
        <v>63</v>
      </c>
      <c r="C39">
        <v>92998</v>
      </c>
      <c r="D39" t="s">
        <v>65</v>
      </c>
      <c r="E39" s="1">
        <v>3.5</v>
      </c>
      <c r="F39" t="s">
        <v>15</v>
      </c>
      <c r="G39" s="10">
        <v>7</v>
      </c>
    </row>
    <row r="40" spans="1:7">
      <c r="A40">
        <v>111</v>
      </c>
      <c r="B40" t="s">
        <v>66</v>
      </c>
      <c r="C40" s="2">
        <v>93638</v>
      </c>
      <c r="D40" s="3" t="s">
        <v>67</v>
      </c>
      <c r="E40" s="1">
        <v>1.992</v>
      </c>
      <c r="F40" t="s">
        <v>15</v>
      </c>
      <c r="G40" s="10">
        <v>7</v>
      </c>
    </row>
    <row r="41" spans="1:7">
      <c r="A41">
        <v>2005</v>
      </c>
      <c r="B41" t="s">
        <v>13</v>
      </c>
      <c r="C41">
        <v>94384</v>
      </c>
      <c r="D41" t="s">
        <v>68</v>
      </c>
      <c r="E41" s="1">
        <v>2.375</v>
      </c>
      <c r="F41" t="s">
        <v>15</v>
      </c>
      <c r="G41" s="10">
        <v>7</v>
      </c>
    </row>
    <row r="42" spans="1:7">
      <c r="A42">
        <v>2023</v>
      </c>
      <c r="B42" t="s">
        <v>8</v>
      </c>
      <c r="C42">
        <v>95169</v>
      </c>
      <c r="D42" t="s">
        <v>69</v>
      </c>
      <c r="E42" s="1">
        <v>2</v>
      </c>
      <c r="F42" t="s">
        <v>15</v>
      </c>
      <c r="G42" s="10">
        <v>7</v>
      </c>
    </row>
    <row r="43" spans="1:7">
      <c r="A43">
        <v>2023</v>
      </c>
      <c r="B43" t="s">
        <v>8</v>
      </c>
      <c r="C43">
        <v>95204</v>
      </c>
      <c r="D43" t="s">
        <v>70</v>
      </c>
      <c r="E43" s="1">
        <v>3</v>
      </c>
      <c r="F43" t="s">
        <v>15</v>
      </c>
      <c r="G43" s="10">
        <v>7</v>
      </c>
    </row>
    <row r="44" spans="1:7">
      <c r="A44">
        <v>2023</v>
      </c>
      <c r="B44" t="s">
        <v>8</v>
      </c>
      <c r="C44">
        <v>95241</v>
      </c>
      <c r="D44" t="s">
        <v>71</v>
      </c>
      <c r="E44" s="1">
        <v>2</v>
      </c>
      <c r="F44" t="s">
        <v>15</v>
      </c>
      <c r="G44" s="10">
        <v>7</v>
      </c>
    </row>
    <row r="45" spans="1:7">
      <c r="A45">
        <v>2023</v>
      </c>
      <c r="B45" t="s">
        <v>8</v>
      </c>
      <c r="C45">
        <v>95244</v>
      </c>
      <c r="D45" t="s">
        <v>72</v>
      </c>
      <c r="E45" s="1">
        <v>2</v>
      </c>
      <c r="F45" t="s">
        <v>15</v>
      </c>
      <c r="G45" s="10">
        <v>7</v>
      </c>
    </row>
    <row r="46" spans="1:7">
      <c r="A46">
        <v>21</v>
      </c>
      <c r="B46" t="s">
        <v>73</v>
      </c>
      <c r="C46">
        <v>95403</v>
      </c>
      <c r="D46" t="s">
        <v>74</v>
      </c>
      <c r="E46" s="1">
        <v>4</v>
      </c>
      <c r="F46" t="s">
        <v>15</v>
      </c>
      <c r="G46" s="10">
        <v>7</v>
      </c>
    </row>
    <row r="47" spans="1:7">
      <c r="A47">
        <v>145</v>
      </c>
      <c r="B47" t="s">
        <v>29</v>
      </c>
      <c r="C47">
        <v>95088</v>
      </c>
      <c r="D47" t="s">
        <v>75</v>
      </c>
      <c r="E47" s="1">
        <v>5</v>
      </c>
      <c r="F47" t="s">
        <v>10</v>
      </c>
      <c r="G47" s="10">
        <v>6.890625</v>
      </c>
    </row>
    <row r="48" spans="1:7">
      <c r="A48">
        <v>1058</v>
      </c>
      <c r="B48" t="s">
        <v>76</v>
      </c>
      <c r="C48">
        <v>95157</v>
      </c>
      <c r="D48" t="s">
        <v>77</v>
      </c>
      <c r="E48" s="1">
        <v>2</v>
      </c>
      <c r="F48" t="s">
        <v>15</v>
      </c>
      <c r="G48" s="10">
        <v>6.859375</v>
      </c>
    </row>
    <row r="49" spans="1:7">
      <c r="A49">
        <v>1058</v>
      </c>
      <c r="B49" t="s">
        <v>76</v>
      </c>
      <c r="C49">
        <v>95316</v>
      </c>
      <c r="D49" t="s">
        <v>78</v>
      </c>
      <c r="E49" s="1">
        <v>2</v>
      </c>
      <c r="F49" t="s">
        <v>15</v>
      </c>
      <c r="G49" s="10">
        <v>6.859375</v>
      </c>
    </row>
    <row r="50" spans="1:7">
      <c r="A50">
        <v>1058</v>
      </c>
      <c r="B50" t="s">
        <v>76</v>
      </c>
      <c r="C50">
        <v>95357</v>
      </c>
      <c r="D50" t="s">
        <v>79</v>
      </c>
      <c r="E50" s="1">
        <v>2</v>
      </c>
      <c r="F50" t="s">
        <v>10</v>
      </c>
      <c r="G50" s="10">
        <v>6.8125</v>
      </c>
    </row>
    <row r="51" spans="1:7">
      <c r="A51">
        <v>145</v>
      </c>
      <c r="B51" t="s">
        <v>29</v>
      </c>
      <c r="C51">
        <v>95229</v>
      </c>
      <c r="D51" t="s">
        <v>80</v>
      </c>
      <c r="E51" s="1">
        <v>5</v>
      </c>
      <c r="F51" t="s">
        <v>15</v>
      </c>
      <c r="G51" s="10">
        <v>6.71875</v>
      </c>
    </row>
    <row r="52" spans="1:7">
      <c r="A52">
        <v>145</v>
      </c>
      <c r="B52" t="s">
        <v>29</v>
      </c>
      <c r="C52">
        <v>95156</v>
      </c>
      <c r="D52" t="s">
        <v>81</v>
      </c>
      <c r="E52" s="1">
        <v>5</v>
      </c>
      <c r="F52" t="s">
        <v>15</v>
      </c>
      <c r="G52" s="10">
        <v>6.703125</v>
      </c>
    </row>
    <row r="53" spans="1:7">
      <c r="A53">
        <v>162</v>
      </c>
      <c r="B53" t="s">
        <v>82</v>
      </c>
      <c r="C53">
        <v>95255</v>
      </c>
      <c r="D53" t="s">
        <v>83</v>
      </c>
      <c r="E53" s="1">
        <v>2</v>
      </c>
      <c r="F53" t="s">
        <v>15</v>
      </c>
      <c r="G53" s="10">
        <v>6.5</v>
      </c>
    </row>
    <row r="54" spans="1:7">
      <c r="A54">
        <v>162</v>
      </c>
      <c r="B54" t="s">
        <v>82</v>
      </c>
      <c r="C54">
        <v>95341</v>
      </c>
      <c r="D54" t="s">
        <v>84</v>
      </c>
      <c r="E54" s="1">
        <v>2</v>
      </c>
      <c r="F54" t="s">
        <v>15</v>
      </c>
      <c r="G54" s="10">
        <v>6.5</v>
      </c>
    </row>
    <row r="55" spans="1:7">
      <c r="A55">
        <v>1098</v>
      </c>
      <c r="B55" t="s">
        <v>18</v>
      </c>
      <c r="C55">
        <v>95127</v>
      </c>
      <c r="D55" t="s">
        <v>85</v>
      </c>
      <c r="E55" s="1">
        <v>5</v>
      </c>
      <c r="F55" t="s">
        <v>15</v>
      </c>
      <c r="G55" s="10">
        <v>6.40625</v>
      </c>
    </row>
    <row r="56" spans="1:7">
      <c r="A56">
        <v>2004</v>
      </c>
      <c r="B56" t="s">
        <v>47</v>
      </c>
      <c r="C56">
        <v>93339</v>
      </c>
      <c r="D56" t="s">
        <v>86</v>
      </c>
      <c r="E56" s="1">
        <v>3</v>
      </c>
      <c r="F56" t="s">
        <v>10</v>
      </c>
      <c r="G56" s="10">
        <v>6</v>
      </c>
    </row>
    <row r="57" spans="1:7">
      <c r="A57">
        <v>2004</v>
      </c>
      <c r="B57" t="s">
        <v>47</v>
      </c>
      <c r="C57">
        <v>94377</v>
      </c>
      <c r="D57" t="s">
        <v>87</v>
      </c>
      <c r="E57" s="1">
        <v>4.99</v>
      </c>
      <c r="F57" t="s">
        <v>10</v>
      </c>
      <c r="G57" s="10">
        <v>6</v>
      </c>
    </row>
    <row r="58" spans="1:7">
      <c r="A58">
        <v>672</v>
      </c>
      <c r="B58" t="s">
        <v>88</v>
      </c>
      <c r="C58">
        <v>94473</v>
      </c>
      <c r="D58" t="s">
        <v>89</v>
      </c>
      <c r="E58" s="1">
        <v>0.06</v>
      </c>
      <c r="F58" t="s">
        <v>10</v>
      </c>
      <c r="G58" s="10">
        <v>6</v>
      </c>
    </row>
    <row r="59" spans="1:7">
      <c r="A59">
        <v>80</v>
      </c>
      <c r="B59" t="s">
        <v>36</v>
      </c>
      <c r="C59">
        <v>95056</v>
      </c>
      <c r="D59" t="s">
        <v>90</v>
      </c>
      <c r="E59" s="1">
        <v>3.19</v>
      </c>
      <c r="F59" t="s">
        <v>10</v>
      </c>
      <c r="G59" s="10">
        <v>6</v>
      </c>
    </row>
    <row r="60" spans="1:7">
      <c r="A60">
        <v>80</v>
      </c>
      <c r="B60" t="s">
        <v>36</v>
      </c>
      <c r="C60">
        <v>95059</v>
      </c>
      <c r="D60" t="s">
        <v>91</v>
      </c>
      <c r="E60" s="1">
        <v>1.76</v>
      </c>
      <c r="F60" t="s">
        <v>10</v>
      </c>
      <c r="G60" s="10">
        <v>6</v>
      </c>
    </row>
    <row r="61" spans="1:7">
      <c r="A61">
        <v>80</v>
      </c>
      <c r="B61" t="s">
        <v>36</v>
      </c>
      <c r="C61">
        <v>95077</v>
      </c>
      <c r="D61" t="s">
        <v>92</v>
      </c>
      <c r="E61" s="1">
        <v>1.65</v>
      </c>
      <c r="F61" t="s">
        <v>10</v>
      </c>
      <c r="G61" s="10">
        <v>6</v>
      </c>
    </row>
    <row r="62" spans="1:7">
      <c r="A62">
        <v>2004</v>
      </c>
      <c r="B62" t="s">
        <v>47</v>
      </c>
      <c r="C62">
        <v>95107</v>
      </c>
      <c r="D62" t="s">
        <v>93</v>
      </c>
      <c r="E62" s="1">
        <v>4.99</v>
      </c>
      <c r="F62" t="s">
        <v>10</v>
      </c>
      <c r="G62" s="10">
        <v>6</v>
      </c>
    </row>
    <row r="63" spans="1:7" ht="16.149999999999999">
      <c r="A63">
        <v>80</v>
      </c>
      <c r="B63" t="s">
        <v>36</v>
      </c>
      <c r="C63">
        <v>95108</v>
      </c>
      <c r="D63" t="s">
        <v>94</v>
      </c>
      <c r="E63" s="1">
        <v>1.1000000000000001</v>
      </c>
      <c r="F63" t="s">
        <v>10</v>
      </c>
      <c r="G63" s="10">
        <v>6</v>
      </c>
    </row>
    <row r="64" spans="1:7">
      <c r="A64">
        <v>80</v>
      </c>
      <c r="B64" t="s">
        <v>36</v>
      </c>
      <c r="C64">
        <v>95121</v>
      </c>
      <c r="D64" t="s">
        <v>95</v>
      </c>
      <c r="E64" s="1">
        <v>0.77</v>
      </c>
      <c r="F64" t="s">
        <v>10</v>
      </c>
      <c r="G64" s="10">
        <v>6</v>
      </c>
    </row>
    <row r="65" spans="1:7">
      <c r="A65">
        <v>672</v>
      </c>
      <c r="B65" t="s">
        <v>88</v>
      </c>
      <c r="C65">
        <v>95126</v>
      </c>
      <c r="D65" t="s">
        <v>96</v>
      </c>
      <c r="E65" s="1">
        <v>0.06</v>
      </c>
      <c r="F65" t="s">
        <v>10</v>
      </c>
      <c r="G65" s="10">
        <v>6</v>
      </c>
    </row>
    <row r="66" spans="1:7">
      <c r="A66">
        <v>656</v>
      </c>
      <c r="B66" t="s">
        <v>97</v>
      </c>
      <c r="C66">
        <v>95133</v>
      </c>
      <c r="D66" t="s">
        <v>98</v>
      </c>
      <c r="E66" s="1">
        <v>2</v>
      </c>
      <c r="F66" t="s">
        <v>10</v>
      </c>
      <c r="G66" s="10">
        <v>6</v>
      </c>
    </row>
    <row r="67" spans="1:7" ht="16.149999999999999">
      <c r="A67">
        <v>80</v>
      </c>
      <c r="B67" t="s">
        <v>36</v>
      </c>
      <c r="C67">
        <v>95137</v>
      </c>
      <c r="D67" t="s">
        <v>99</v>
      </c>
      <c r="E67" s="1">
        <v>3.19</v>
      </c>
      <c r="F67" t="s">
        <v>10</v>
      </c>
      <c r="G67" s="10">
        <v>6</v>
      </c>
    </row>
    <row r="68" spans="1:7">
      <c r="A68">
        <v>672</v>
      </c>
      <c r="B68" t="s">
        <v>88</v>
      </c>
      <c r="C68">
        <v>95138</v>
      </c>
      <c r="D68" t="s">
        <v>100</v>
      </c>
      <c r="E68" s="1">
        <v>0.06</v>
      </c>
      <c r="F68" t="s">
        <v>10</v>
      </c>
      <c r="G68" s="10">
        <v>6</v>
      </c>
    </row>
    <row r="69" spans="1:7">
      <c r="A69">
        <v>382</v>
      </c>
      <c r="B69" t="s">
        <v>101</v>
      </c>
      <c r="C69">
        <v>95155</v>
      </c>
      <c r="D69" t="s">
        <v>102</v>
      </c>
      <c r="E69" s="1">
        <v>0.6</v>
      </c>
      <c r="F69" t="s">
        <v>10</v>
      </c>
      <c r="G69" s="10">
        <v>6</v>
      </c>
    </row>
    <row r="70" spans="1:7">
      <c r="A70">
        <v>80</v>
      </c>
      <c r="B70" t="s">
        <v>36</v>
      </c>
      <c r="C70">
        <v>95160</v>
      </c>
      <c r="D70" t="s">
        <v>103</v>
      </c>
      <c r="E70" s="1">
        <v>1.54</v>
      </c>
      <c r="F70" t="s">
        <v>10</v>
      </c>
      <c r="G70" s="10">
        <v>6</v>
      </c>
    </row>
    <row r="71" spans="1:7">
      <c r="A71">
        <v>80</v>
      </c>
      <c r="B71" t="s">
        <v>36</v>
      </c>
      <c r="C71">
        <v>95166</v>
      </c>
      <c r="D71" t="s">
        <v>104</v>
      </c>
      <c r="E71" s="1">
        <v>2.64</v>
      </c>
      <c r="F71" t="s">
        <v>10</v>
      </c>
      <c r="G71" s="10">
        <v>6</v>
      </c>
    </row>
    <row r="72" spans="1:7">
      <c r="A72">
        <v>80</v>
      </c>
      <c r="B72" t="s">
        <v>36</v>
      </c>
      <c r="C72">
        <v>95167</v>
      </c>
      <c r="D72" t="s">
        <v>105</v>
      </c>
      <c r="E72" s="1">
        <v>1.1000000000000001</v>
      </c>
      <c r="F72" t="s">
        <v>10</v>
      </c>
      <c r="G72" s="10">
        <v>6</v>
      </c>
    </row>
    <row r="73" spans="1:7">
      <c r="A73">
        <v>80</v>
      </c>
      <c r="B73" t="s">
        <v>36</v>
      </c>
      <c r="C73">
        <v>95189</v>
      </c>
      <c r="D73" t="s">
        <v>106</v>
      </c>
      <c r="E73" s="1">
        <v>0.99</v>
      </c>
      <c r="F73" t="s">
        <v>10</v>
      </c>
      <c r="G73" s="10">
        <v>6</v>
      </c>
    </row>
    <row r="74" spans="1:7" ht="16.149999999999999">
      <c r="A74">
        <v>80</v>
      </c>
      <c r="B74" t="s">
        <v>36</v>
      </c>
      <c r="C74">
        <v>95195</v>
      </c>
      <c r="D74" t="s">
        <v>107</v>
      </c>
      <c r="E74" s="1">
        <v>1.43</v>
      </c>
      <c r="F74" t="s">
        <v>10</v>
      </c>
      <c r="G74" s="10">
        <v>6</v>
      </c>
    </row>
    <row r="75" spans="1:7">
      <c r="A75">
        <v>80</v>
      </c>
      <c r="B75" t="s">
        <v>36</v>
      </c>
      <c r="C75">
        <v>95198</v>
      </c>
      <c r="D75" t="s">
        <v>108</v>
      </c>
      <c r="E75" s="1">
        <v>2.86</v>
      </c>
      <c r="F75" t="s">
        <v>10</v>
      </c>
      <c r="G75" s="10">
        <v>6</v>
      </c>
    </row>
    <row r="76" spans="1:7">
      <c r="A76">
        <v>80</v>
      </c>
      <c r="B76" t="s">
        <v>36</v>
      </c>
      <c r="C76">
        <v>95201</v>
      </c>
      <c r="D76" t="s">
        <v>109</v>
      </c>
      <c r="E76" s="1">
        <v>1.76</v>
      </c>
      <c r="F76" t="s">
        <v>10</v>
      </c>
      <c r="G76" s="10">
        <v>6</v>
      </c>
    </row>
    <row r="77" spans="1:7">
      <c r="A77">
        <v>80</v>
      </c>
      <c r="B77" t="s">
        <v>36</v>
      </c>
      <c r="C77">
        <v>95209</v>
      </c>
      <c r="D77" t="s">
        <v>110</v>
      </c>
      <c r="E77" s="1">
        <v>1.1000000000000001</v>
      </c>
      <c r="F77" t="s">
        <v>10</v>
      </c>
      <c r="G77" s="10">
        <v>6</v>
      </c>
    </row>
    <row r="78" spans="1:7">
      <c r="A78">
        <v>382</v>
      </c>
      <c r="B78" t="s">
        <v>101</v>
      </c>
      <c r="C78">
        <v>95226</v>
      </c>
      <c r="D78" t="s">
        <v>111</v>
      </c>
      <c r="E78" s="1">
        <v>0.56000000000000005</v>
      </c>
      <c r="F78" t="s">
        <v>10</v>
      </c>
      <c r="G78" s="10">
        <v>6</v>
      </c>
    </row>
    <row r="79" spans="1:7">
      <c r="A79">
        <v>80</v>
      </c>
      <c r="B79" t="s">
        <v>36</v>
      </c>
      <c r="C79">
        <v>95239</v>
      </c>
      <c r="D79" t="s">
        <v>112</v>
      </c>
      <c r="E79" s="1">
        <v>1.98</v>
      </c>
      <c r="F79" t="s">
        <v>10</v>
      </c>
      <c r="G79" s="10">
        <v>6</v>
      </c>
    </row>
    <row r="80" spans="1:7">
      <c r="A80">
        <v>656</v>
      </c>
      <c r="B80" t="s">
        <v>97</v>
      </c>
      <c r="C80">
        <v>95259</v>
      </c>
      <c r="D80" t="s">
        <v>113</v>
      </c>
      <c r="E80" s="1">
        <v>2</v>
      </c>
      <c r="F80" t="s">
        <v>10</v>
      </c>
      <c r="G80" s="10">
        <v>6</v>
      </c>
    </row>
    <row r="81" spans="1:7">
      <c r="A81">
        <v>80</v>
      </c>
      <c r="B81" t="s">
        <v>36</v>
      </c>
      <c r="C81">
        <v>95262</v>
      </c>
      <c r="D81" t="s">
        <v>114</v>
      </c>
      <c r="E81" s="1">
        <v>0.99</v>
      </c>
      <c r="F81" t="s">
        <v>10</v>
      </c>
      <c r="G81" s="10">
        <v>6</v>
      </c>
    </row>
    <row r="82" spans="1:7">
      <c r="A82">
        <v>2023</v>
      </c>
      <c r="B82" t="s">
        <v>8</v>
      </c>
      <c r="C82">
        <v>95273</v>
      </c>
      <c r="D82" t="s">
        <v>115</v>
      </c>
      <c r="E82" s="1">
        <v>2</v>
      </c>
      <c r="F82" t="s">
        <v>15</v>
      </c>
      <c r="G82" s="10">
        <v>6</v>
      </c>
    </row>
    <row r="83" spans="1:7">
      <c r="A83">
        <v>24</v>
      </c>
      <c r="B83" t="s">
        <v>20</v>
      </c>
      <c r="C83">
        <v>95288</v>
      </c>
      <c r="D83" t="s">
        <v>116</v>
      </c>
      <c r="E83" s="1">
        <v>5</v>
      </c>
      <c r="F83" t="s">
        <v>15</v>
      </c>
      <c r="G83" s="10">
        <v>6</v>
      </c>
    </row>
    <row r="84" spans="1:7">
      <c r="A84">
        <v>2023</v>
      </c>
      <c r="B84" t="s">
        <v>8</v>
      </c>
      <c r="C84">
        <v>95297</v>
      </c>
      <c r="D84" t="s">
        <v>117</v>
      </c>
      <c r="E84" s="1">
        <v>3</v>
      </c>
      <c r="F84" t="s">
        <v>15</v>
      </c>
      <c r="G84" s="10">
        <v>6</v>
      </c>
    </row>
    <row r="85" spans="1:7">
      <c r="A85">
        <v>656</v>
      </c>
      <c r="B85" t="s">
        <v>97</v>
      </c>
      <c r="C85">
        <v>95309</v>
      </c>
      <c r="D85" t="s">
        <v>118</v>
      </c>
      <c r="E85" s="1">
        <v>1.875</v>
      </c>
      <c r="F85" t="s">
        <v>10</v>
      </c>
      <c r="G85" s="10">
        <v>6</v>
      </c>
    </row>
    <row r="86" spans="1:7">
      <c r="A86">
        <v>5</v>
      </c>
      <c r="B86" t="s">
        <v>52</v>
      </c>
      <c r="C86">
        <v>95317</v>
      </c>
      <c r="D86" t="s">
        <v>119</v>
      </c>
      <c r="E86" s="1">
        <v>3.5</v>
      </c>
      <c r="F86" t="s">
        <v>10</v>
      </c>
      <c r="G86" s="10">
        <v>6</v>
      </c>
    </row>
    <row r="87" spans="1:7">
      <c r="A87">
        <v>656</v>
      </c>
      <c r="B87" t="s">
        <v>97</v>
      </c>
      <c r="C87">
        <v>95366</v>
      </c>
      <c r="D87" t="s">
        <v>120</v>
      </c>
      <c r="E87" s="1">
        <v>0.4375</v>
      </c>
      <c r="F87" t="s">
        <v>10</v>
      </c>
      <c r="G87" s="10">
        <v>6</v>
      </c>
    </row>
    <row r="88" spans="1:7">
      <c r="A88">
        <v>656</v>
      </c>
      <c r="B88" t="s">
        <v>97</v>
      </c>
      <c r="C88">
        <v>95380</v>
      </c>
      <c r="D88" t="s">
        <v>121</v>
      </c>
      <c r="E88" s="1">
        <v>0.375</v>
      </c>
      <c r="F88" t="s">
        <v>10</v>
      </c>
      <c r="G88" s="10">
        <v>6</v>
      </c>
    </row>
    <row r="89" spans="1:7">
      <c r="A89">
        <v>656</v>
      </c>
      <c r="B89" t="s">
        <v>97</v>
      </c>
      <c r="C89">
        <v>95385</v>
      </c>
      <c r="D89" t="s">
        <v>122</v>
      </c>
      <c r="E89" s="1">
        <v>0.6875</v>
      </c>
      <c r="F89" t="s">
        <v>10</v>
      </c>
      <c r="G89" s="10">
        <v>6</v>
      </c>
    </row>
    <row r="90" spans="1:7">
      <c r="A90">
        <v>21</v>
      </c>
      <c r="B90" t="s">
        <v>73</v>
      </c>
      <c r="C90">
        <v>95389</v>
      </c>
      <c r="D90" t="s">
        <v>123</v>
      </c>
      <c r="E90" s="1">
        <v>2</v>
      </c>
      <c r="F90" t="s">
        <v>15</v>
      </c>
      <c r="G90" s="10">
        <v>6</v>
      </c>
    </row>
    <row r="91" spans="1:7">
      <c r="A91">
        <v>80</v>
      </c>
      <c r="B91" t="s">
        <v>36</v>
      </c>
      <c r="C91">
        <v>95420</v>
      </c>
      <c r="D91" t="s">
        <v>124</v>
      </c>
      <c r="E91" s="1">
        <v>5</v>
      </c>
      <c r="F91" t="s">
        <v>15</v>
      </c>
      <c r="G91" s="10">
        <v>6</v>
      </c>
    </row>
    <row r="92" spans="1:7">
      <c r="A92">
        <v>21</v>
      </c>
      <c r="B92" t="s">
        <v>73</v>
      </c>
      <c r="C92">
        <v>95463</v>
      </c>
      <c r="D92" t="s">
        <v>125</v>
      </c>
      <c r="E92" s="1">
        <v>2</v>
      </c>
      <c r="F92" t="s">
        <v>15</v>
      </c>
      <c r="G92" s="10">
        <v>6</v>
      </c>
    </row>
    <row r="93" spans="1:7">
      <c r="A93">
        <v>2020</v>
      </c>
      <c r="B93" t="s">
        <v>126</v>
      </c>
      <c r="C93">
        <v>95468</v>
      </c>
      <c r="D93" t="s">
        <v>127</v>
      </c>
      <c r="E93" s="1">
        <v>0.96</v>
      </c>
      <c r="F93" t="s">
        <v>10</v>
      </c>
      <c r="G93" s="10">
        <v>6</v>
      </c>
    </row>
    <row r="94" spans="1:7">
      <c r="A94">
        <v>2020</v>
      </c>
      <c r="B94" t="s">
        <v>126</v>
      </c>
      <c r="C94">
        <v>95469</v>
      </c>
      <c r="D94" t="s">
        <v>128</v>
      </c>
      <c r="E94" s="1">
        <v>1.56</v>
      </c>
      <c r="F94" t="s">
        <v>10</v>
      </c>
      <c r="G94" s="10">
        <v>6</v>
      </c>
    </row>
    <row r="95" spans="1:7">
      <c r="A95">
        <v>2020</v>
      </c>
      <c r="B95" t="s">
        <v>126</v>
      </c>
      <c r="C95" s="6">
        <v>95470</v>
      </c>
      <c r="D95" t="s">
        <v>129</v>
      </c>
      <c r="E95" s="1">
        <v>1.92</v>
      </c>
      <c r="F95" t="s">
        <v>10</v>
      </c>
      <c r="G95" s="10">
        <v>6</v>
      </c>
    </row>
    <row r="96" spans="1:7">
      <c r="A96">
        <v>2020</v>
      </c>
      <c r="B96" t="s">
        <v>126</v>
      </c>
      <c r="C96">
        <v>95471</v>
      </c>
      <c r="D96" t="s">
        <v>130</v>
      </c>
      <c r="E96" s="1">
        <v>1.44</v>
      </c>
      <c r="F96" t="s">
        <v>10</v>
      </c>
      <c r="G96" s="10">
        <v>6</v>
      </c>
    </row>
    <row r="97" spans="1:7">
      <c r="A97">
        <v>2020</v>
      </c>
      <c r="B97" t="s">
        <v>126</v>
      </c>
      <c r="C97">
        <v>95472</v>
      </c>
      <c r="D97" t="s">
        <v>131</v>
      </c>
      <c r="E97" s="1">
        <v>1.68</v>
      </c>
      <c r="F97" t="s">
        <v>10</v>
      </c>
      <c r="G97" s="10">
        <v>6</v>
      </c>
    </row>
    <row r="98" spans="1:7">
      <c r="A98">
        <v>2020</v>
      </c>
      <c r="B98" t="s">
        <v>126</v>
      </c>
      <c r="C98">
        <v>95473</v>
      </c>
      <c r="D98" t="s">
        <v>132</v>
      </c>
      <c r="E98" s="1">
        <v>2.52</v>
      </c>
      <c r="F98" t="s">
        <v>10</v>
      </c>
      <c r="G98" s="10">
        <v>6</v>
      </c>
    </row>
    <row r="99" spans="1:7">
      <c r="A99">
        <v>2020</v>
      </c>
      <c r="B99" t="s">
        <v>126</v>
      </c>
      <c r="C99">
        <v>95474</v>
      </c>
      <c r="D99" t="s">
        <v>133</v>
      </c>
      <c r="E99" s="1">
        <v>1.2</v>
      </c>
      <c r="F99" t="s">
        <v>10</v>
      </c>
      <c r="G99" s="10">
        <v>6</v>
      </c>
    </row>
    <row r="100" spans="1:7">
      <c r="A100">
        <v>2020</v>
      </c>
      <c r="B100" t="s">
        <v>126</v>
      </c>
      <c r="C100">
        <v>95475</v>
      </c>
      <c r="D100" t="s">
        <v>134</v>
      </c>
      <c r="E100" s="1">
        <v>1.32</v>
      </c>
      <c r="F100" t="s">
        <v>10</v>
      </c>
      <c r="G100" s="10">
        <v>6</v>
      </c>
    </row>
    <row r="101" spans="1:7">
      <c r="A101">
        <v>2020</v>
      </c>
      <c r="B101" t="s">
        <v>126</v>
      </c>
      <c r="C101">
        <v>95476</v>
      </c>
      <c r="D101" t="s">
        <v>135</v>
      </c>
      <c r="E101" s="1">
        <v>1.56</v>
      </c>
      <c r="F101" t="s">
        <v>10</v>
      </c>
      <c r="G101" s="10">
        <v>6</v>
      </c>
    </row>
    <row r="102" spans="1:7">
      <c r="A102">
        <v>2020</v>
      </c>
      <c r="B102" t="s">
        <v>126</v>
      </c>
      <c r="C102">
        <v>95477</v>
      </c>
      <c r="D102" t="s">
        <v>136</v>
      </c>
      <c r="E102" s="1">
        <v>2.04</v>
      </c>
      <c r="F102" t="s">
        <v>10</v>
      </c>
      <c r="G102" s="10">
        <v>6</v>
      </c>
    </row>
    <row r="103" spans="1:7">
      <c r="A103">
        <v>2020</v>
      </c>
      <c r="B103" t="s">
        <v>126</v>
      </c>
      <c r="C103">
        <v>95478</v>
      </c>
      <c r="D103" t="s">
        <v>137</v>
      </c>
      <c r="E103" s="1">
        <v>3</v>
      </c>
      <c r="F103" t="s">
        <v>10</v>
      </c>
      <c r="G103" s="10">
        <v>6</v>
      </c>
    </row>
    <row r="104" spans="1:7">
      <c r="A104">
        <v>2020</v>
      </c>
      <c r="B104" t="s">
        <v>126</v>
      </c>
      <c r="C104">
        <v>95479</v>
      </c>
      <c r="D104" t="s">
        <v>138</v>
      </c>
      <c r="E104" s="1">
        <v>3</v>
      </c>
      <c r="F104" t="s">
        <v>10</v>
      </c>
      <c r="G104" s="10">
        <v>6</v>
      </c>
    </row>
    <row r="105" spans="1:7">
      <c r="A105">
        <v>2020</v>
      </c>
      <c r="B105" t="s">
        <v>126</v>
      </c>
      <c r="C105">
        <v>95480</v>
      </c>
      <c r="D105" t="s">
        <v>139</v>
      </c>
      <c r="E105" s="1">
        <v>1.56</v>
      </c>
      <c r="F105" t="s">
        <v>10</v>
      </c>
      <c r="G105" s="10">
        <v>6</v>
      </c>
    </row>
    <row r="106" spans="1:7">
      <c r="A106">
        <v>2020</v>
      </c>
      <c r="B106" t="s">
        <v>126</v>
      </c>
      <c r="C106">
        <v>95481</v>
      </c>
      <c r="D106" t="s">
        <v>140</v>
      </c>
      <c r="E106" s="1">
        <v>1.44</v>
      </c>
      <c r="F106" t="s">
        <v>10</v>
      </c>
      <c r="G106" s="10">
        <v>6</v>
      </c>
    </row>
    <row r="107" spans="1:7">
      <c r="A107">
        <v>2020</v>
      </c>
      <c r="B107" t="s">
        <v>126</v>
      </c>
      <c r="C107">
        <v>95482</v>
      </c>
      <c r="D107" t="s">
        <v>141</v>
      </c>
      <c r="E107" s="1">
        <v>0.96</v>
      </c>
      <c r="F107" t="s">
        <v>10</v>
      </c>
      <c r="G107" s="10">
        <v>6</v>
      </c>
    </row>
    <row r="108" spans="1:7">
      <c r="A108">
        <v>2020</v>
      </c>
      <c r="B108" t="s">
        <v>126</v>
      </c>
      <c r="C108">
        <v>95483</v>
      </c>
      <c r="D108" t="s">
        <v>142</v>
      </c>
      <c r="E108" s="1">
        <v>1.44</v>
      </c>
      <c r="F108" t="s">
        <v>10</v>
      </c>
      <c r="G108" s="10">
        <v>6</v>
      </c>
    </row>
    <row r="109" spans="1:7">
      <c r="A109">
        <v>2020</v>
      </c>
      <c r="B109" t="s">
        <v>126</v>
      </c>
      <c r="C109">
        <v>95484</v>
      </c>
      <c r="D109" t="s">
        <v>143</v>
      </c>
      <c r="E109" s="1">
        <v>1.44</v>
      </c>
      <c r="F109" t="s">
        <v>10</v>
      </c>
      <c r="G109" s="10">
        <v>6</v>
      </c>
    </row>
    <row r="110" spans="1:7">
      <c r="A110">
        <v>2020</v>
      </c>
      <c r="B110" t="s">
        <v>126</v>
      </c>
      <c r="C110">
        <v>95486</v>
      </c>
      <c r="D110" t="s">
        <v>144</v>
      </c>
      <c r="E110" s="1">
        <v>0.72</v>
      </c>
      <c r="F110" t="s">
        <v>10</v>
      </c>
      <c r="G110" s="10">
        <v>6</v>
      </c>
    </row>
    <row r="111" spans="1:7">
      <c r="A111">
        <v>2020</v>
      </c>
      <c r="B111" t="s">
        <v>126</v>
      </c>
      <c r="C111">
        <v>95487</v>
      </c>
      <c r="D111" t="s">
        <v>145</v>
      </c>
      <c r="E111" s="1">
        <v>1.2</v>
      </c>
      <c r="F111" t="s">
        <v>10</v>
      </c>
      <c r="G111" s="10">
        <v>6</v>
      </c>
    </row>
    <row r="112" spans="1:7">
      <c r="A112">
        <v>2020</v>
      </c>
      <c r="B112" t="s">
        <v>126</v>
      </c>
      <c r="C112">
        <v>95488</v>
      </c>
      <c r="D112" t="s">
        <v>146</v>
      </c>
      <c r="E112" s="1">
        <v>0.48</v>
      </c>
      <c r="F112" t="s">
        <v>10</v>
      </c>
      <c r="G112" s="10">
        <v>6</v>
      </c>
    </row>
    <row r="113" spans="1:7">
      <c r="A113">
        <v>2020</v>
      </c>
      <c r="B113" t="s">
        <v>126</v>
      </c>
      <c r="C113">
        <v>95490</v>
      </c>
      <c r="D113" t="s">
        <v>147</v>
      </c>
      <c r="E113" s="1">
        <v>1.68</v>
      </c>
      <c r="F113" t="s">
        <v>10</v>
      </c>
      <c r="G113" s="10">
        <v>6</v>
      </c>
    </row>
    <row r="114" spans="1:7">
      <c r="A114">
        <v>2020</v>
      </c>
      <c r="B114" t="s">
        <v>126</v>
      </c>
      <c r="C114">
        <v>95491</v>
      </c>
      <c r="D114" t="s">
        <v>148</v>
      </c>
      <c r="E114" s="1">
        <v>1.2</v>
      </c>
      <c r="F114" t="s">
        <v>10</v>
      </c>
      <c r="G114" s="10">
        <v>6</v>
      </c>
    </row>
    <row r="115" spans="1:7">
      <c r="A115">
        <v>2020</v>
      </c>
      <c r="B115" t="s">
        <v>126</v>
      </c>
      <c r="C115">
        <v>95492</v>
      </c>
      <c r="D115" t="s">
        <v>149</v>
      </c>
      <c r="E115" s="1">
        <v>0.84</v>
      </c>
      <c r="F115" t="s">
        <v>10</v>
      </c>
      <c r="G115" s="10">
        <v>6</v>
      </c>
    </row>
    <row r="116" spans="1:7">
      <c r="A116">
        <v>2020</v>
      </c>
      <c r="B116" t="s">
        <v>126</v>
      </c>
      <c r="C116">
        <v>95493</v>
      </c>
      <c r="D116" t="s">
        <v>150</v>
      </c>
      <c r="E116" s="1">
        <v>0.96</v>
      </c>
      <c r="F116" t="s">
        <v>10</v>
      </c>
      <c r="G116" s="10">
        <v>6</v>
      </c>
    </row>
    <row r="117" spans="1:7">
      <c r="A117">
        <v>2020</v>
      </c>
      <c r="B117" t="s">
        <v>126</v>
      </c>
      <c r="C117">
        <v>95494</v>
      </c>
      <c r="D117" t="s">
        <v>151</v>
      </c>
      <c r="E117" s="1">
        <v>1.32</v>
      </c>
      <c r="F117" t="s">
        <v>10</v>
      </c>
      <c r="G117" s="10">
        <v>6</v>
      </c>
    </row>
    <row r="118" spans="1:7">
      <c r="A118">
        <v>2020</v>
      </c>
      <c r="B118" t="s">
        <v>126</v>
      </c>
      <c r="C118">
        <v>95495</v>
      </c>
      <c r="D118" t="s">
        <v>152</v>
      </c>
      <c r="E118" s="1">
        <v>0.84</v>
      </c>
      <c r="F118" t="s">
        <v>10</v>
      </c>
      <c r="G118" s="10">
        <v>6</v>
      </c>
    </row>
    <row r="119" spans="1:7">
      <c r="A119">
        <v>2020</v>
      </c>
      <c r="B119" t="s">
        <v>126</v>
      </c>
      <c r="C119">
        <v>95496</v>
      </c>
      <c r="D119" t="s">
        <v>153</v>
      </c>
      <c r="E119" s="1">
        <v>1.2</v>
      </c>
      <c r="F119" t="s">
        <v>10</v>
      </c>
      <c r="G119" s="10">
        <v>6</v>
      </c>
    </row>
    <row r="120" spans="1:7">
      <c r="A120">
        <v>2020</v>
      </c>
      <c r="B120" t="s">
        <v>126</v>
      </c>
      <c r="C120">
        <v>95497</v>
      </c>
      <c r="D120" t="s">
        <v>154</v>
      </c>
      <c r="E120" s="1">
        <v>0.96</v>
      </c>
      <c r="F120" t="s">
        <v>10</v>
      </c>
      <c r="G120" s="10">
        <v>6</v>
      </c>
    </row>
    <row r="121" spans="1:7">
      <c r="A121">
        <v>2020</v>
      </c>
      <c r="B121" t="s">
        <v>126</v>
      </c>
      <c r="C121">
        <v>95499</v>
      </c>
      <c r="D121" t="s">
        <v>155</v>
      </c>
      <c r="E121" s="1">
        <v>1.56</v>
      </c>
      <c r="F121" t="s">
        <v>10</v>
      </c>
      <c r="G121" s="10">
        <v>6</v>
      </c>
    </row>
    <row r="122" spans="1:7">
      <c r="A122">
        <v>1085</v>
      </c>
      <c r="B122" t="s">
        <v>39</v>
      </c>
      <c r="C122">
        <v>95372</v>
      </c>
      <c r="D122" t="s">
        <v>156</v>
      </c>
      <c r="E122" s="1">
        <v>2</v>
      </c>
      <c r="F122" t="s">
        <v>15</v>
      </c>
      <c r="G122" s="10">
        <v>5.921875</v>
      </c>
    </row>
    <row r="123" spans="1:7">
      <c r="A123">
        <v>1085</v>
      </c>
      <c r="B123" t="s">
        <v>39</v>
      </c>
      <c r="C123">
        <v>95311</v>
      </c>
      <c r="D123" t="s">
        <v>157</v>
      </c>
      <c r="E123" s="1">
        <v>2</v>
      </c>
      <c r="F123" t="s">
        <v>10</v>
      </c>
      <c r="G123" s="10">
        <v>5.84375</v>
      </c>
    </row>
    <row r="124" spans="1:7">
      <c r="A124">
        <v>152</v>
      </c>
      <c r="B124" t="s">
        <v>158</v>
      </c>
      <c r="C124">
        <v>94043</v>
      </c>
      <c r="D124" t="s">
        <v>159</v>
      </c>
      <c r="E124" s="1">
        <v>2</v>
      </c>
      <c r="F124" t="s">
        <v>10</v>
      </c>
      <c r="G124" s="10">
        <v>5.75</v>
      </c>
    </row>
    <row r="125" spans="1:7">
      <c r="A125">
        <v>152</v>
      </c>
      <c r="B125" t="s">
        <v>158</v>
      </c>
      <c r="C125">
        <v>94452</v>
      </c>
      <c r="D125" t="s">
        <v>160</v>
      </c>
      <c r="E125" s="1">
        <v>2</v>
      </c>
      <c r="F125" t="s">
        <v>10</v>
      </c>
      <c r="G125" s="10">
        <v>5.75</v>
      </c>
    </row>
    <row r="126" spans="1:7">
      <c r="A126">
        <v>152</v>
      </c>
      <c r="B126" t="s">
        <v>158</v>
      </c>
      <c r="C126">
        <v>92566</v>
      </c>
      <c r="D126" t="s">
        <v>161</v>
      </c>
      <c r="E126" s="1">
        <v>2</v>
      </c>
      <c r="F126" t="s">
        <v>15</v>
      </c>
      <c r="G126" s="10">
        <v>5.65625</v>
      </c>
    </row>
    <row r="127" spans="1:7">
      <c r="A127">
        <v>152</v>
      </c>
      <c r="B127" t="s">
        <v>158</v>
      </c>
      <c r="C127">
        <v>93921</v>
      </c>
      <c r="D127" t="s">
        <v>162</v>
      </c>
      <c r="E127" s="1">
        <v>2</v>
      </c>
      <c r="F127" t="s">
        <v>15</v>
      </c>
      <c r="G127" s="10">
        <v>5.546875</v>
      </c>
    </row>
    <row r="128" spans="1:7">
      <c r="A128">
        <v>343</v>
      </c>
      <c r="B128" t="s">
        <v>24</v>
      </c>
      <c r="C128">
        <v>95070</v>
      </c>
      <c r="D128" t="s">
        <v>163</v>
      </c>
      <c r="E128" s="1">
        <v>5</v>
      </c>
      <c r="F128" t="s">
        <v>15</v>
      </c>
      <c r="G128" s="10">
        <v>5.4375</v>
      </c>
    </row>
    <row r="129" spans="1:7">
      <c r="A129">
        <v>145</v>
      </c>
      <c r="B129" t="s">
        <v>29</v>
      </c>
      <c r="C129">
        <v>95384</v>
      </c>
      <c r="D129" t="s">
        <v>164</v>
      </c>
      <c r="E129" s="1">
        <v>5</v>
      </c>
      <c r="F129" t="s">
        <v>15</v>
      </c>
      <c r="G129" s="10">
        <v>5.328125</v>
      </c>
    </row>
    <row r="130" spans="1:7">
      <c r="A130">
        <v>343</v>
      </c>
      <c r="B130" t="s">
        <v>24</v>
      </c>
      <c r="C130">
        <v>95233</v>
      </c>
      <c r="D130" t="s">
        <v>165</v>
      </c>
      <c r="E130" s="1">
        <v>4.95</v>
      </c>
      <c r="F130" t="s">
        <v>10</v>
      </c>
      <c r="G130" s="10">
        <v>5.3125</v>
      </c>
    </row>
    <row r="131" spans="1:7">
      <c r="A131">
        <v>2023</v>
      </c>
      <c r="B131" t="s">
        <v>8</v>
      </c>
      <c r="C131">
        <v>95324</v>
      </c>
      <c r="D131" t="s">
        <v>166</v>
      </c>
      <c r="E131" s="1">
        <v>2</v>
      </c>
      <c r="F131" t="s">
        <v>10</v>
      </c>
      <c r="G131" s="10">
        <v>5.296875</v>
      </c>
    </row>
    <row r="132" spans="1:7">
      <c r="A132">
        <v>36</v>
      </c>
      <c r="B132" t="s">
        <v>55</v>
      </c>
      <c r="C132">
        <v>95093</v>
      </c>
      <c r="D132" t="s">
        <v>167</v>
      </c>
      <c r="E132" s="1">
        <v>5</v>
      </c>
      <c r="F132" t="s">
        <v>15</v>
      </c>
      <c r="G132" s="10">
        <v>5.25</v>
      </c>
    </row>
    <row r="133" spans="1:7">
      <c r="A133">
        <v>36</v>
      </c>
      <c r="B133" t="s">
        <v>55</v>
      </c>
      <c r="C133">
        <v>95097</v>
      </c>
      <c r="D133" t="s">
        <v>168</v>
      </c>
      <c r="E133" s="1">
        <v>1.5</v>
      </c>
      <c r="F133" t="s">
        <v>15</v>
      </c>
      <c r="G133" s="10">
        <v>5.25</v>
      </c>
    </row>
    <row r="134" spans="1:7">
      <c r="A134">
        <v>136</v>
      </c>
      <c r="B134" t="s">
        <v>63</v>
      </c>
      <c r="C134">
        <v>92996</v>
      </c>
      <c r="D134" t="s">
        <v>169</v>
      </c>
      <c r="E134" s="1">
        <v>5</v>
      </c>
      <c r="F134" t="s">
        <v>15</v>
      </c>
      <c r="G134" s="10">
        <v>5</v>
      </c>
    </row>
    <row r="135" spans="1:7">
      <c r="A135">
        <v>13</v>
      </c>
      <c r="B135" t="s">
        <v>32</v>
      </c>
      <c r="C135">
        <v>94625</v>
      </c>
      <c r="D135" t="s">
        <v>170</v>
      </c>
      <c r="E135" s="1">
        <v>2.988</v>
      </c>
      <c r="F135" t="s">
        <v>15</v>
      </c>
      <c r="G135" s="10">
        <v>5</v>
      </c>
    </row>
    <row r="136" spans="1:7">
      <c r="A136">
        <v>2023</v>
      </c>
      <c r="B136" t="s">
        <v>8</v>
      </c>
      <c r="C136">
        <v>95221</v>
      </c>
      <c r="D136" t="s">
        <v>171</v>
      </c>
      <c r="E136" s="1">
        <v>5</v>
      </c>
      <c r="F136" t="s">
        <v>15</v>
      </c>
      <c r="G136" s="10">
        <v>5</v>
      </c>
    </row>
    <row r="137" spans="1:7">
      <c r="A137">
        <v>343</v>
      </c>
      <c r="B137" t="s">
        <v>24</v>
      </c>
      <c r="C137">
        <v>95267</v>
      </c>
      <c r="D137" t="s">
        <v>172</v>
      </c>
      <c r="E137" s="1">
        <v>3</v>
      </c>
      <c r="F137" t="s">
        <v>15</v>
      </c>
      <c r="G137" s="10">
        <v>5</v>
      </c>
    </row>
    <row r="138" spans="1:7">
      <c r="A138">
        <v>174</v>
      </c>
      <c r="B138" t="s">
        <v>173</v>
      </c>
      <c r="C138">
        <v>95299</v>
      </c>
      <c r="D138" t="s">
        <v>174</v>
      </c>
      <c r="E138" s="1">
        <v>1.63</v>
      </c>
      <c r="F138" t="s">
        <v>15</v>
      </c>
      <c r="G138" s="10">
        <v>5</v>
      </c>
    </row>
    <row r="139" spans="1:7">
      <c r="A139">
        <v>21</v>
      </c>
      <c r="B139" t="s">
        <v>73</v>
      </c>
      <c r="C139">
        <v>95410</v>
      </c>
      <c r="D139" t="s">
        <v>175</v>
      </c>
      <c r="E139" s="1">
        <v>4</v>
      </c>
      <c r="F139" t="s">
        <v>15</v>
      </c>
      <c r="G139" s="10">
        <v>5</v>
      </c>
    </row>
    <row r="140" spans="1:7">
      <c r="A140">
        <v>21</v>
      </c>
      <c r="B140" t="s">
        <v>73</v>
      </c>
      <c r="C140">
        <v>95416</v>
      </c>
      <c r="D140" t="s">
        <v>176</v>
      </c>
      <c r="E140" s="1">
        <v>2</v>
      </c>
      <c r="F140" t="s">
        <v>15</v>
      </c>
      <c r="G140" s="10">
        <v>5</v>
      </c>
    </row>
    <row r="141" spans="1:7">
      <c r="A141">
        <v>145</v>
      </c>
      <c r="B141" t="s">
        <v>29</v>
      </c>
      <c r="C141">
        <v>95322</v>
      </c>
      <c r="D141" t="s">
        <v>177</v>
      </c>
      <c r="E141" s="1">
        <v>5</v>
      </c>
      <c r="F141" t="s">
        <v>10</v>
      </c>
      <c r="G141" s="10">
        <v>4.96875</v>
      </c>
    </row>
    <row r="142" spans="1:7">
      <c r="A142">
        <v>1058</v>
      </c>
      <c r="B142" t="s">
        <v>76</v>
      </c>
      <c r="C142">
        <v>95228</v>
      </c>
      <c r="D142" t="s">
        <v>178</v>
      </c>
      <c r="E142" s="1">
        <v>2</v>
      </c>
      <c r="F142" t="s">
        <v>15</v>
      </c>
      <c r="G142" s="10">
        <v>4.796875</v>
      </c>
    </row>
    <row r="143" spans="1:7">
      <c r="A143">
        <v>1058</v>
      </c>
      <c r="B143" t="s">
        <v>76</v>
      </c>
      <c r="C143">
        <v>95336</v>
      </c>
      <c r="D143" t="s">
        <v>179</v>
      </c>
      <c r="E143" s="1">
        <v>2</v>
      </c>
      <c r="F143" t="s">
        <v>15</v>
      </c>
      <c r="G143" s="10">
        <v>4.796875</v>
      </c>
    </row>
    <row r="144" spans="1:7">
      <c r="A144">
        <v>1058</v>
      </c>
      <c r="B144" t="s">
        <v>76</v>
      </c>
      <c r="C144">
        <v>95338</v>
      </c>
      <c r="D144" t="s">
        <v>180</v>
      </c>
      <c r="E144" s="1">
        <v>2</v>
      </c>
      <c r="F144" t="s">
        <v>15</v>
      </c>
      <c r="G144" s="10">
        <v>4.796875</v>
      </c>
    </row>
    <row r="145" spans="1:7">
      <c r="A145">
        <v>92</v>
      </c>
      <c r="B145" t="s">
        <v>181</v>
      </c>
      <c r="C145">
        <v>95208</v>
      </c>
      <c r="D145" t="s">
        <v>182</v>
      </c>
      <c r="E145" s="1">
        <v>2</v>
      </c>
      <c r="F145" t="s">
        <v>15</v>
      </c>
      <c r="G145" s="10">
        <v>4.546875</v>
      </c>
    </row>
    <row r="146" spans="1:7">
      <c r="A146">
        <v>92</v>
      </c>
      <c r="B146" t="s">
        <v>181</v>
      </c>
      <c r="C146">
        <v>95232</v>
      </c>
      <c r="D146" t="s">
        <v>183</v>
      </c>
      <c r="E146" s="1">
        <v>2</v>
      </c>
      <c r="F146" t="s">
        <v>15</v>
      </c>
      <c r="G146" s="10">
        <v>4.546875</v>
      </c>
    </row>
    <row r="147" spans="1:7">
      <c r="A147">
        <v>107</v>
      </c>
      <c r="B147" t="s">
        <v>184</v>
      </c>
      <c r="C147">
        <v>95095</v>
      </c>
      <c r="D147" t="s">
        <v>185</v>
      </c>
      <c r="E147" s="1">
        <v>2</v>
      </c>
      <c r="F147" t="s">
        <v>15</v>
      </c>
      <c r="G147" s="10">
        <v>4.515625</v>
      </c>
    </row>
    <row r="148" spans="1:7">
      <c r="A148">
        <v>107</v>
      </c>
      <c r="B148" t="s">
        <v>184</v>
      </c>
      <c r="C148">
        <v>95225</v>
      </c>
      <c r="D148" t="s">
        <v>186</v>
      </c>
      <c r="E148" s="1">
        <v>2</v>
      </c>
      <c r="F148" t="s">
        <v>15</v>
      </c>
      <c r="G148" s="10">
        <v>4.515625</v>
      </c>
    </row>
    <row r="149" spans="1:7">
      <c r="A149">
        <v>42</v>
      </c>
      <c r="B149" t="s">
        <v>187</v>
      </c>
      <c r="C149">
        <v>95254</v>
      </c>
      <c r="D149" t="s">
        <v>188</v>
      </c>
      <c r="E149" s="1">
        <v>2</v>
      </c>
      <c r="F149" t="s">
        <v>15</v>
      </c>
      <c r="G149" s="10">
        <v>4.515625</v>
      </c>
    </row>
    <row r="150" spans="1:7">
      <c r="A150">
        <v>42</v>
      </c>
      <c r="B150" t="s">
        <v>187</v>
      </c>
      <c r="C150">
        <v>95333</v>
      </c>
      <c r="D150" t="s">
        <v>189</v>
      </c>
      <c r="E150" s="1">
        <v>2</v>
      </c>
      <c r="F150" t="s">
        <v>15</v>
      </c>
      <c r="G150" s="10">
        <v>4.515625</v>
      </c>
    </row>
    <row r="151" spans="1:7">
      <c r="A151">
        <v>1058</v>
      </c>
      <c r="B151" t="s">
        <v>76</v>
      </c>
      <c r="C151">
        <v>95117</v>
      </c>
      <c r="D151" t="s">
        <v>190</v>
      </c>
      <c r="E151" s="1">
        <v>2</v>
      </c>
      <c r="F151" t="s">
        <v>15</v>
      </c>
      <c r="G151" s="10">
        <v>4.4375</v>
      </c>
    </row>
    <row r="152" spans="1:7">
      <c r="A152">
        <v>1058</v>
      </c>
      <c r="B152" t="s">
        <v>76</v>
      </c>
      <c r="C152">
        <v>95312</v>
      </c>
      <c r="D152" t="s">
        <v>191</v>
      </c>
      <c r="E152" s="1">
        <v>2</v>
      </c>
      <c r="F152" t="s">
        <v>15</v>
      </c>
      <c r="G152" s="10">
        <v>4.4375</v>
      </c>
    </row>
    <row r="153" spans="1:7">
      <c r="A153">
        <v>656</v>
      </c>
      <c r="B153" t="s">
        <v>97</v>
      </c>
      <c r="C153">
        <v>94378</v>
      </c>
      <c r="D153" t="s">
        <v>192</v>
      </c>
      <c r="E153" s="1">
        <v>0.5</v>
      </c>
      <c r="F153" t="s">
        <v>10</v>
      </c>
      <c r="G153" s="10">
        <v>4</v>
      </c>
    </row>
    <row r="154" spans="1:7">
      <c r="A154">
        <v>672</v>
      </c>
      <c r="B154" t="s">
        <v>88</v>
      </c>
      <c r="C154">
        <v>94482</v>
      </c>
      <c r="D154" t="s">
        <v>193</v>
      </c>
      <c r="E154" s="1">
        <v>0.06</v>
      </c>
      <c r="F154" t="s">
        <v>10</v>
      </c>
      <c r="G154" s="10">
        <v>4</v>
      </c>
    </row>
    <row r="155" spans="1:7">
      <c r="A155">
        <v>672</v>
      </c>
      <c r="B155" t="s">
        <v>88</v>
      </c>
      <c r="C155">
        <v>94773</v>
      </c>
      <c r="D155" t="s">
        <v>194</v>
      </c>
      <c r="E155" s="1">
        <v>0.06</v>
      </c>
      <c r="F155" t="s">
        <v>10</v>
      </c>
      <c r="G155" s="10">
        <v>4</v>
      </c>
    </row>
    <row r="156" spans="1:7">
      <c r="A156">
        <v>13</v>
      </c>
      <c r="B156" t="s">
        <v>32</v>
      </c>
      <c r="C156">
        <v>94800</v>
      </c>
      <c r="D156" t="s">
        <v>195</v>
      </c>
      <c r="E156" s="1">
        <v>1.992</v>
      </c>
      <c r="F156" t="s">
        <v>10</v>
      </c>
      <c r="G156" s="10">
        <v>4</v>
      </c>
    </row>
    <row r="157" spans="1:7">
      <c r="A157">
        <v>95</v>
      </c>
      <c r="B157" t="s">
        <v>196</v>
      </c>
      <c r="C157">
        <v>94924</v>
      </c>
      <c r="D157" t="s">
        <v>197</v>
      </c>
      <c r="E157" s="1">
        <v>5</v>
      </c>
      <c r="F157" t="s">
        <v>10</v>
      </c>
      <c r="G157" s="10">
        <v>4</v>
      </c>
    </row>
    <row r="158" spans="1:7">
      <c r="A158">
        <v>672</v>
      </c>
      <c r="B158" t="s">
        <v>88</v>
      </c>
      <c r="C158">
        <v>95131</v>
      </c>
      <c r="D158" t="s">
        <v>198</v>
      </c>
      <c r="E158" s="1">
        <v>0.06</v>
      </c>
      <c r="F158" t="s">
        <v>10</v>
      </c>
      <c r="G158" s="10">
        <v>4</v>
      </c>
    </row>
    <row r="159" spans="1:7">
      <c r="A159">
        <v>36</v>
      </c>
      <c r="B159" t="s">
        <v>55</v>
      </c>
      <c r="C159">
        <v>95171</v>
      </c>
      <c r="D159" t="s">
        <v>199</v>
      </c>
      <c r="E159" s="1">
        <v>3.5</v>
      </c>
      <c r="F159" t="s">
        <v>15</v>
      </c>
      <c r="G159" s="10">
        <v>4</v>
      </c>
    </row>
    <row r="160" spans="1:7">
      <c r="A160">
        <v>2032</v>
      </c>
      <c r="B160" t="s">
        <v>200</v>
      </c>
      <c r="C160">
        <v>95185</v>
      </c>
      <c r="D160" t="s">
        <v>201</v>
      </c>
      <c r="E160" s="1">
        <v>4.9980000000000002</v>
      </c>
      <c r="F160" t="s">
        <v>15</v>
      </c>
      <c r="G160" s="10">
        <v>4</v>
      </c>
    </row>
    <row r="161" spans="1:7">
      <c r="A161">
        <v>80</v>
      </c>
      <c r="B161" t="s">
        <v>36</v>
      </c>
      <c r="C161">
        <v>95191</v>
      </c>
      <c r="D161" t="s">
        <v>202</v>
      </c>
      <c r="E161" s="1">
        <v>0.99</v>
      </c>
      <c r="F161" t="s">
        <v>10</v>
      </c>
      <c r="G161" s="10">
        <v>4</v>
      </c>
    </row>
    <row r="162" spans="1:7">
      <c r="A162">
        <v>80</v>
      </c>
      <c r="B162" t="s">
        <v>36</v>
      </c>
      <c r="C162">
        <v>95200</v>
      </c>
      <c r="D162" t="s">
        <v>203</v>
      </c>
      <c r="E162" s="1">
        <v>5</v>
      </c>
      <c r="F162" t="s">
        <v>15</v>
      </c>
      <c r="G162" s="10">
        <v>4</v>
      </c>
    </row>
    <row r="163" spans="1:7">
      <c r="A163">
        <v>80</v>
      </c>
      <c r="B163" t="s">
        <v>36</v>
      </c>
      <c r="C163">
        <v>95206</v>
      </c>
      <c r="D163" t="s">
        <v>204</v>
      </c>
      <c r="E163" s="1">
        <v>0.88</v>
      </c>
      <c r="F163" t="s">
        <v>10</v>
      </c>
      <c r="G163" s="10">
        <v>4</v>
      </c>
    </row>
    <row r="164" spans="1:7">
      <c r="A164">
        <v>80</v>
      </c>
      <c r="B164" t="s">
        <v>36</v>
      </c>
      <c r="C164">
        <v>95216</v>
      </c>
      <c r="D164" t="s">
        <v>205</v>
      </c>
      <c r="E164" s="1">
        <v>3.85</v>
      </c>
      <c r="F164" t="s">
        <v>10</v>
      </c>
      <c r="G164" s="10">
        <v>4</v>
      </c>
    </row>
    <row r="165" spans="1:7">
      <c r="A165">
        <v>80</v>
      </c>
      <c r="B165" t="s">
        <v>36</v>
      </c>
      <c r="C165">
        <v>95220</v>
      </c>
      <c r="D165" t="s">
        <v>206</v>
      </c>
      <c r="E165" s="1">
        <v>1.87</v>
      </c>
      <c r="F165" t="s">
        <v>10</v>
      </c>
      <c r="G165" s="10">
        <v>4</v>
      </c>
    </row>
    <row r="166" spans="1:7">
      <c r="A166">
        <v>80</v>
      </c>
      <c r="B166" t="s">
        <v>36</v>
      </c>
      <c r="C166">
        <v>95230</v>
      </c>
      <c r="D166" t="s">
        <v>207</v>
      </c>
      <c r="E166" s="1">
        <v>0.88</v>
      </c>
      <c r="F166" t="s">
        <v>10</v>
      </c>
      <c r="G166" s="10">
        <v>4</v>
      </c>
    </row>
    <row r="167" spans="1:7">
      <c r="A167">
        <v>80</v>
      </c>
      <c r="B167" t="s">
        <v>36</v>
      </c>
      <c r="C167">
        <v>95234</v>
      </c>
      <c r="D167" t="s">
        <v>208</v>
      </c>
      <c r="E167" s="1">
        <v>1.65</v>
      </c>
      <c r="F167" t="s">
        <v>10</v>
      </c>
      <c r="G167" s="10">
        <v>4</v>
      </c>
    </row>
    <row r="168" spans="1:7">
      <c r="A168">
        <v>382</v>
      </c>
      <c r="B168" t="s">
        <v>101</v>
      </c>
      <c r="C168">
        <v>95236</v>
      </c>
      <c r="D168" t="s">
        <v>209</v>
      </c>
      <c r="E168" s="1">
        <v>1.68</v>
      </c>
      <c r="F168" t="s">
        <v>10</v>
      </c>
      <c r="G168" s="10">
        <v>4</v>
      </c>
    </row>
    <row r="169" spans="1:7">
      <c r="A169">
        <v>80</v>
      </c>
      <c r="B169" t="s">
        <v>36</v>
      </c>
      <c r="C169">
        <v>95246</v>
      </c>
      <c r="D169" t="s">
        <v>210</v>
      </c>
      <c r="E169" s="1">
        <v>0.44</v>
      </c>
      <c r="F169" t="s">
        <v>10</v>
      </c>
      <c r="G169" s="10">
        <v>4</v>
      </c>
    </row>
    <row r="170" spans="1:7">
      <c r="A170">
        <v>80</v>
      </c>
      <c r="B170" t="s">
        <v>36</v>
      </c>
      <c r="C170">
        <v>95248</v>
      </c>
      <c r="D170" t="s">
        <v>211</v>
      </c>
      <c r="E170" s="1">
        <v>1.1000000000000001</v>
      </c>
      <c r="F170" t="s">
        <v>10</v>
      </c>
      <c r="G170" s="10">
        <v>4</v>
      </c>
    </row>
    <row r="171" spans="1:7">
      <c r="A171">
        <v>80</v>
      </c>
      <c r="B171" t="s">
        <v>36</v>
      </c>
      <c r="C171">
        <v>95252</v>
      </c>
      <c r="D171" t="s">
        <v>212</v>
      </c>
      <c r="E171" s="1">
        <v>0.55000000000000004</v>
      </c>
      <c r="F171" t="s">
        <v>10</v>
      </c>
      <c r="G171" s="10">
        <v>4</v>
      </c>
    </row>
    <row r="172" spans="1:7">
      <c r="A172">
        <v>24</v>
      </c>
      <c r="B172" t="s">
        <v>20</v>
      </c>
      <c r="C172">
        <v>95266</v>
      </c>
      <c r="D172" t="s">
        <v>213</v>
      </c>
      <c r="E172" s="1">
        <v>2</v>
      </c>
      <c r="F172" t="s">
        <v>15</v>
      </c>
      <c r="G172" s="10">
        <v>4</v>
      </c>
    </row>
    <row r="173" spans="1:7">
      <c r="A173">
        <v>80</v>
      </c>
      <c r="B173" t="s">
        <v>36</v>
      </c>
      <c r="C173">
        <v>95268</v>
      </c>
      <c r="D173" t="s">
        <v>214</v>
      </c>
      <c r="E173" s="1">
        <v>0.88</v>
      </c>
      <c r="F173" t="s">
        <v>10</v>
      </c>
      <c r="G173" s="10">
        <v>4</v>
      </c>
    </row>
    <row r="174" spans="1:7">
      <c r="A174">
        <v>80</v>
      </c>
      <c r="B174" t="s">
        <v>36</v>
      </c>
      <c r="C174">
        <v>95276</v>
      </c>
      <c r="D174" t="s">
        <v>215</v>
      </c>
      <c r="E174" s="1">
        <v>1.76</v>
      </c>
      <c r="F174" t="s">
        <v>10</v>
      </c>
      <c r="G174" s="10">
        <v>4</v>
      </c>
    </row>
    <row r="175" spans="1:7">
      <c r="A175">
        <v>24</v>
      </c>
      <c r="B175" t="s">
        <v>20</v>
      </c>
      <c r="C175">
        <v>95279</v>
      </c>
      <c r="D175" t="s">
        <v>216</v>
      </c>
      <c r="E175" s="1">
        <v>2</v>
      </c>
      <c r="F175" t="s">
        <v>15</v>
      </c>
      <c r="G175" s="10">
        <v>4</v>
      </c>
    </row>
    <row r="176" spans="1:7">
      <c r="A176">
        <v>80</v>
      </c>
      <c r="B176" t="s">
        <v>36</v>
      </c>
      <c r="C176">
        <v>95282</v>
      </c>
      <c r="D176" t="s">
        <v>217</v>
      </c>
      <c r="E176" s="1">
        <v>0.88</v>
      </c>
      <c r="F176" t="s">
        <v>10</v>
      </c>
      <c r="G176" s="10">
        <v>4</v>
      </c>
    </row>
    <row r="177" spans="1:7">
      <c r="A177">
        <v>80</v>
      </c>
      <c r="B177" t="s">
        <v>36</v>
      </c>
      <c r="C177">
        <v>95287</v>
      </c>
      <c r="D177" t="s">
        <v>218</v>
      </c>
      <c r="E177" s="1">
        <v>0.9</v>
      </c>
      <c r="F177" t="s">
        <v>10</v>
      </c>
      <c r="G177" s="10">
        <v>4</v>
      </c>
    </row>
    <row r="178" spans="1:7">
      <c r="A178">
        <v>80</v>
      </c>
      <c r="B178" t="s">
        <v>36</v>
      </c>
      <c r="C178">
        <v>95290</v>
      </c>
      <c r="D178" t="s">
        <v>219</v>
      </c>
      <c r="E178" s="1">
        <v>3.63</v>
      </c>
      <c r="F178" t="s">
        <v>10</v>
      </c>
      <c r="G178" s="10">
        <v>4</v>
      </c>
    </row>
    <row r="179" spans="1:7">
      <c r="A179">
        <v>80</v>
      </c>
      <c r="B179" t="s">
        <v>36</v>
      </c>
      <c r="C179">
        <v>95292</v>
      </c>
      <c r="D179" t="s">
        <v>220</v>
      </c>
      <c r="E179" s="1">
        <v>0.88</v>
      </c>
      <c r="F179" t="s">
        <v>10</v>
      </c>
      <c r="G179" s="10">
        <v>4</v>
      </c>
    </row>
    <row r="180" spans="1:7">
      <c r="A180">
        <v>80</v>
      </c>
      <c r="B180" t="s">
        <v>36</v>
      </c>
      <c r="C180">
        <v>95295</v>
      </c>
      <c r="D180" t="s">
        <v>221</v>
      </c>
      <c r="E180" s="1">
        <v>1.98</v>
      </c>
      <c r="F180" t="s">
        <v>10</v>
      </c>
      <c r="G180" s="10">
        <v>4</v>
      </c>
    </row>
    <row r="181" spans="1:7">
      <c r="A181">
        <v>80</v>
      </c>
      <c r="B181" t="s">
        <v>36</v>
      </c>
      <c r="C181">
        <v>95301</v>
      </c>
      <c r="D181" t="s">
        <v>222</v>
      </c>
      <c r="E181" s="1">
        <v>0.99</v>
      </c>
      <c r="F181" t="s">
        <v>10</v>
      </c>
      <c r="G181" s="10">
        <v>4</v>
      </c>
    </row>
    <row r="182" spans="1:7">
      <c r="A182">
        <v>80</v>
      </c>
      <c r="B182" t="s">
        <v>36</v>
      </c>
      <c r="C182">
        <v>95303</v>
      </c>
      <c r="D182" t="s">
        <v>223</v>
      </c>
      <c r="E182" s="1">
        <v>0.66</v>
      </c>
      <c r="F182" t="s">
        <v>10</v>
      </c>
      <c r="G182" s="10">
        <v>4</v>
      </c>
    </row>
    <row r="183" spans="1:7">
      <c r="A183">
        <v>80</v>
      </c>
      <c r="B183" t="s">
        <v>36</v>
      </c>
      <c r="C183">
        <v>95304</v>
      </c>
      <c r="D183" t="s">
        <v>224</v>
      </c>
      <c r="E183" s="1">
        <v>0.99</v>
      </c>
      <c r="F183" t="s">
        <v>10</v>
      </c>
      <c r="G183" s="10">
        <v>4</v>
      </c>
    </row>
    <row r="184" spans="1:7">
      <c r="A184">
        <v>80</v>
      </c>
      <c r="B184" t="s">
        <v>36</v>
      </c>
      <c r="C184">
        <v>95320</v>
      </c>
      <c r="D184" t="s">
        <v>225</v>
      </c>
      <c r="E184" s="1">
        <v>0.88</v>
      </c>
      <c r="F184" t="s">
        <v>10</v>
      </c>
      <c r="G184" s="10">
        <v>4</v>
      </c>
    </row>
    <row r="185" spans="1:7">
      <c r="A185">
        <v>80</v>
      </c>
      <c r="B185" t="s">
        <v>36</v>
      </c>
      <c r="C185">
        <v>95339</v>
      </c>
      <c r="D185" t="s">
        <v>226</v>
      </c>
      <c r="E185" s="1">
        <v>1.21</v>
      </c>
      <c r="F185" t="s">
        <v>10</v>
      </c>
      <c r="G185" s="10">
        <v>4</v>
      </c>
    </row>
    <row r="186" spans="1:7">
      <c r="A186">
        <v>80</v>
      </c>
      <c r="B186" t="s">
        <v>36</v>
      </c>
      <c r="C186">
        <v>95343</v>
      </c>
      <c r="D186" t="s">
        <v>227</v>
      </c>
      <c r="E186" s="1">
        <v>0.88</v>
      </c>
      <c r="F186" t="s">
        <v>10</v>
      </c>
      <c r="G186" s="10">
        <v>4</v>
      </c>
    </row>
    <row r="187" spans="1:7">
      <c r="A187">
        <v>80</v>
      </c>
      <c r="B187" t="s">
        <v>36</v>
      </c>
      <c r="C187">
        <v>95354</v>
      </c>
      <c r="D187" t="s">
        <v>228</v>
      </c>
      <c r="E187" s="1">
        <v>0.22</v>
      </c>
      <c r="F187" t="s">
        <v>10</v>
      </c>
      <c r="G187" s="10">
        <v>4</v>
      </c>
    </row>
    <row r="188" spans="1:7">
      <c r="A188">
        <v>80</v>
      </c>
      <c r="B188" t="s">
        <v>36</v>
      </c>
      <c r="C188">
        <v>95355</v>
      </c>
      <c r="D188" t="s">
        <v>229</v>
      </c>
      <c r="E188" s="1">
        <v>0.77</v>
      </c>
      <c r="F188" t="s">
        <v>10</v>
      </c>
      <c r="G188" s="10">
        <v>4</v>
      </c>
    </row>
    <row r="189" spans="1:7">
      <c r="A189">
        <v>80</v>
      </c>
      <c r="B189" t="s">
        <v>36</v>
      </c>
      <c r="C189">
        <v>95360</v>
      </c>
      <c r="D189" t="s">
        <v>230</v>
      </c>
      <c r="E189" s="1">
        <v>1.32</v>
      </c>
      <c r="F189" t="s">
        <v>10</v>
      </c>
      <c r="G189" s="10">
        <v>4</v>
      </c>
    </row>
    <row r="190" spans="1:7">
      <c r="A190">
        <v>80</v>
      </c>
      <c r="B190" t="s">
        <v>36</v>
      </c>
      <c r="C190">
        <v>95364</v>
      </c>
      <c r="D190" t="s">
        <v>231</v>
      </c>
      <c r="E190" s="1">
        <v>0.66</v>
      </c>
      <c r="F190" t="s">
        <v>10</v>
      </c>
      <c r="G190" s="10">
        <v>4</v>
      </c>
    </row>
    <row r="191" spans="1:7">
      <c r="A191">
        <v>80</v>
      </c>
      <c r="B191" t="s">
        <v>36</v>
      </c>
      <c r="C191">
        <v>95369</v>
      </c>
      <c r="D191" t="s">
        <v>232</v>
      </c>
      <c r="E191" s="1">
        <v>1.21</v>
      </c>
      <c r="F191" t="s">
        <v>10</v>
      </c>
      <c r="G191" s="10">
        <v>4</v>
      </c>
    </row>
    <row r="192" spans="1:7">
      <c r="A192">
        <v>80</v>
      </c>
      <c r="B192" t="s">
        <v>36</v>
      </c>
      <c r="C192">
        <v>95377</v>
      </c>
      <c r="D192" t="s">
        <v>233</v>
      </c>
      <c r="E192" s="1">
        <v>1.87</v>
      </c>
      <c r="F192" t="s">
        <v>10</v>
      </c>
      <c r="G192" s="10">
        <v>4</v>
      </c>
    </row>
    <row r="193" spans="1:7">
      <c r="A193">
        <v>80</v>
      </c>
      <c r="B193" t="s">
        <v>36</v>
      </c>
      <c r="C193">
        <v>95381</v>
      </c>
      <c r="D193" t="s">
        <v>234</v>
      </c>
      <c r="E193" s="1">
        <v>0.77</v>
      </c>
      <c r="F193" t="s">
        <v>10</v>
      </c>
      <c r="G193" s="10">
        <v>4</v>
      </c>
    </row>
    <row r="194" spans="1:7">
      <c r="A194">
        <v>80</v>
      </c>
      <c r="B194" t="s">
        <v>36</v>
      </c>
      <c r="C194">
        <v>95386</v>
      </c>
      <c r="D194" t="s">
        <v>235</v>
      </c>
      <c r="E194" s="1">
        <v>0.55000000000000004</v>
      </c>
      <c r="F194" t="s">
        <v>10</v>
      </c>
      <c r="G194" s="10">
        <v>4</v>
      </c>
    </row>
    <row r="195" spans="1:7">
      <c r="A195">
        <v>80</v>
      </c>
      <c r="B195" t="s">
        <v>36</v>
      </c>
      <c r="C195">
        <v>95393</v>
      </c>
      <c r="D195" t="s">
        <v>236</v>
      </c>
      <c r="E195" s="1">
        <v>0.77</v>
      </c>
      <c r="F195" t="s">
        <v>10</v>
      </c>
      <c r="G195" s="10">
        <v>4</v>
      </c>
    </row>
    <row r="196" spans="1:7">
      <c r="A196">
        <v>80</v>
      </c>
      <c r="B196" t="s">
        <v>36</v>
      </c>
      <c r="C196">
        <v>95397</v>
      </c>
      <c r="D196" t="s">
        <v>237</v>
      </c>
      <c r="E196" s="1">
        <v>1.1000000000000001</v>
      </c>
      <c r="F196" t="s">
        <v>10</v>
      </c>
      <c r="G196" s="10">
        <v>4</v>
      </c>
    </row>
    <row r="197" spans="1:7">
      <c r="A197">
        <v>656</v>
      </c>
      <c r="B197" t="s">
        <v>97</v>
      </c>
      <c r="C197">
        <v>95399</v>
      </c>
      <c r="D197" t="s">
        <v>238</v>
      </c>
      <c r="E197" s="1">
        <v>3.9375</v>
      </c>
      <c r="F197" t="s">
        <v>10</v>
      </c>
      <c r="G197" s="10">
        <v>4</v>
      </c>
    </row>
    <row r="198" spans="1:7">
      <c r="A198">
        <v>656</v>
      </c>
      <c r="B198" t="s">
        <v>97</v>
      </c>
      <c r="C198">
        <v>95407</v>
      </c>
      <c r="D198" t="s">
        <v>239</v>
      </c>
      <c r="E198" s="1">
        <v>1.0625</v>
      </c>
      <c r="F198" t="s">
        <v>10</v>
      </c>
      <c r="G198" s="10">
        <v>4</v>
      </c>
    </row>
    <row r="199" spans="1:7">
      <c r="A199">
        <v>656</v>
      </c>
      <c r="B199" t="s">
        <v>97</v>
      </c>
      <c r="C199">
        <v>95413</v>
      </c>
      <c r="D199" t="s">
        <v>240</v>
      </c>
      <c r="E199" s="1">
        <v>1.0625</v>
      </c>
      <c r="F199" t="s">
        <v>10</v>
      </c>
      <c r="G199" s="10">
        <v>4</v>
      </c>
    </row>
    <row r="200" spans="1:7">
      <c r="A200">
        <v>80</v>
      </c>
      <c r="B200" t="s">
        <v>36</v>
      </c>
      <c r="C200">
        <v>95438</v>
      </c>
      <c r="D200" t="s">
        <v>241</v>
      </c>
      <c r="E200" s="1">
        <v>5</v>
      </c>
      <c r="F200" t="s">
        <v>10</v>
      </c>
      <c r="G200" s="10">
        <v>4</v>
      </c>
    </row>
    <row r="201" spans="1:7">
      <c r="A201">
        <v>145</v>
      </c>
      <c r="B201" t="s">
        <v>29</v>
      </c>
      <c r="C201">
        <v>95087</v>
      </c>
      <c r="D201" t="s">
        <v>242</v>
      </c>
      <c r="E201" s="1">
        <v>5</v>
      </c>
      <c r="F201" t="s">
        <v>10</v>
      </c>
      <c r="G201" s="10">
        <v>3.96875</v>
      </c>
    </row>
    <row r="202" spans="1:7">
      <c r="A202">
        <v>291</v>
      </c>
      <c r="B202" t="s">
        <v>243</v>
      </c>
      <c r="C202">
        <v>95429</v>
      </c>
      <c r="D202" t="s">
        <v>244</v>
      </c>
      <c r="E202" s="1">
        <v>1.95</v>
      </c>
      <c r="F202" t="s">
        <v>10</v>
      </c>
      <c r="G202" s="10">
        <v>3.90625</v>
      </c>
    </row>
    <row r="203" spans="1:7">
      <c r="A203">
        <v>145</v>
      </c>
      <c r="B203" t="s">
        <v>29</v>
      </c>
      <c r="C203">
        <v>95214</v>
      </c>
      <c r="D203" t="s">
        <v>245</v>
      </c>
      <c r="E203" s="1">
        <v>5</v>
      </c>
      <c r="F203" t="s">
        <v>10</v>
      </c>
      <c r="G203" s="10">
        <v>3.875</v>
      </c>
    </row>
    <row r="204" spans="1:7">
      <c r="A204">
        <v>1085</v>
      </c>
      <c r="B204" t="s">
        <v>39</v>
      </c>
      <c r="C204">
        <v>95081</v>
      </c>
      <c r="D204" t="s">
        <v>246</v>
      </c>
      <c r="E204" s="1">
        <v>2</v>
      </c>
      <c r="F204" t="s">
        <v>10</v>
      </c>
      <c r="G204" s="10">
        <v>3.84375</v>
      </c>
    </row>
    <row r="205" spans="1:7">
      <c r="A205">
        <v>1085</v>
      </c>
      <c r="B205" t="s">
        <v>39</v>
      </c>
      <c r="C205">
        <v>95306</v>
      </c>
      <c r="D205" t="s">
        <v>247</v>
      </c>
      <c r="E205" s="1">
        <v>2</v>
      </c>
      <c r="F205" t="s">
        <v>10</v>
      </c>
      <c r="G205" s="10">
        <v>3.84375</v>
      </c>
    </row>
    <row r="206" spans="1:7">
      <c r="A206">
        <v>1085</v>
      </c>
      <c r="B206" t="s">
        <v>39</v>
      </c>
      <c r="C206">
        <v>95332</v>
      </c>
      <c r="D206" t="s">
        <v>248</v>
      </c>
      <c r="E206" s="1">
        <v>2</v>
      </c>
      <c r="F206" t="s">
        <v>10</v>
      </c>
      <c r="G206" s="10">
        <v>3.84375</v>
      </c>
    </row>
    <row r="207" spans="1:7">
      <c r="A207">
        <v>1085</v>
      </c>
      <c r="B207" t="s">
        <v>39</v>
      </c>
      <c r="C207">
        <v>95352</v>
      </c>
      <c r="D207" t="s">
        <v>249</v>
      </c>
      <c r="E207" s="1">
        <v>2</v>
      </c>
      <c r="F207" t="s">
        <v>10</v>
      </c>
      <c r="G207" s="10">
        <v>3.84375</v>
      </c>
    </row>
    <row r="208" spans="1:7">
      <c r="A208">
        <v>1085</v>
      </c>
      <c r="B208" t="s">
        <v>39</v>
      </c>
      <c r="C208">
        <v>95359</v>
      </c>
      <c r="D208" t="s">
        <v>250</v>
      </c>
      <c r="E208" s="1">
        <v>2</v>
      </c>
      <c r="F208" t="s">
        <v>10</v>
      </c>
      <c r="G208" s="10">
        <v>3.84375</v>
      </c>
    </row>
    <row r="209" spans="1:7">
      <c r="A209">
        <v>80</v>
      </c>
      <c r="B209" t="s">
        <v>36</v>
      </c>
      <c r="C209">
        <v>95103</v>
      </c>
      <c r="D209" t="s">
        <v>251</v>
      </c>
      <c r="E209" s="1">
        <v>2</v>
      </c>
      <c r="F209" t="s">
        <v>10</v>
      </c>
      <c r="G209" s="10">
        <v>3.671875</v>
      </c>
    </row>
    <row r="210" spans="1:7">
      <c r="A210">
        <v>80</v>
      </c>
      <c r="B210" t="s">
        <v>36</v>
      </c>
      <c r="C210">
        <v>95404</v>
      </c>
      <c r="D210" t="s">
        <v>252</v>
      </c>
      <c r="E210" s="1">
        <v>2</v>
      </c>
      <c r="F210" t="s">
        <v>10</v>
      </c>
      <c r="G210" s="10">
        <v>3.671875</v>
      </c>
    </row>
    <row r="211" spans="1:7">
      <c r="A211">
        <v>80</v>
      </c>
      <c r="B211" t="s">
        <v>36</v>
      </c>
      <c r="C211">
        <v>95363</v>
      </c>
      <c r="D211" t="s">
        <v>253</v>
      </c>
      <c r="E211" s="1">
        <v>2</v>
      </c>
      <c r="F211" t="s">
        <v>10</v>
      </c>
      <c r="G211" s="10">
        <v>3.640625</v>
      </c>
    </row>
    <row r="212" spans="1:7">
      <c r="A212">
        <v>80</v>
      </c>
      <c r="B212" t="s">
        <v>36</v>
      </c>
      <c r="C212">
        <v>95100</v>
      </c>
      <c r="D212" t="s">
        <v>254</v>
      </c>
      <c r="E212" s="1">
        <v>2</v>
      </c>
      <c r="F212" t="s">
        <v>10</v>
      </c>
      <c r="G212" s="10">
        <v>3.609375</v>
      </c>
    </row>
    <row r="213" spans="1:7">
      <c r="A213">
        <v>80</v>
      </c>
      <c r="B213" t="s">
        <v>36</v>
      </c>
      <c r="C213">
        <v>95054</v>
      </c>
      <c r="D213" t="s">
        <v>255</v>
      </c>
      <c r="E213" s="1">
        <v>2</v>
      </c>
      <c r="F213" t="s">
        <v>10</v>
      </c>
      <c r="G213" s="10">
        <v>3.578125</v>
      </c>
    </row>
    <row r="214" spans="1:7">
      <c r="A214">
        <v>96</v>
      </c>
      <c r="B214" t="s">
        <v>22</v>
      </c>
      <c r="C214">
        <v>93438</v>
      </c>
      <c r="D214" t="s">
        <v>256</v>
      </c>
      <c r="E214" s="1">
        <v>2</v>
      </c>
      <c r="F214" t="s">
        <v>10</v>
      </c>
      <c r="G214" s="10">
        <v>3.484375</v>
      </c>
    </row>
    <row r="215" spans="1:7">
      <c r="A215">
        <v>343</v>
      </c>
      <c r="B215" t="s">
        <v>24</v>
      </c>
      <c r="C215">
        <v>95368</v>
      </c>
      <c r="D215" t="s">
        <v>257</v>
      </c>
      <c r="E215" s="1">
        <v>4.95</v>
      </c>
      <c r="F215" t="s">
        <v>10</v>
      </c>
      <c r="G215" s="10">
        <v>3.34375</v>
      </c>
    </row>
    <row r="216" spans="1:7">
      <c r="A216">
        <v>80</v>
      </c>
      <c r="B216" t="s">
        <v>36</v>
      </c>
      <c r="C216">
        <v>95124</v>
      </c>
      <c r="D216" t="s">
        <v>258</v>
      </c>
      <c r="E216" s="1">
        <v>2</v>
      </c>
      <c r="F216" t="s">
        <v>15</v>
      </c>
      <c r="G216" s="10">
        <v>3.328125</v>
      </c>
    </row>
    <row r="217" spans="1:7">
      <c r="A217">
        <v>80</v>
      </c>
      <c r="B217" t="s">
        <v>36</v>
      </c>
      <c r="C217">
        <v>95134</v>
      </c>
      <c r="D217" t="s">
        <v>259</v>
      </c>
      <c r="E217" s="1">
        <v>2</v>
      </c>
      <c r="F217" t="s">
        <v>15</v>
      </c>
      <c r="G217" s="10">
        <v>3.328125</v>
      </c>
    </row>
    <row r="218" spans="1:7">
      <c r="A218">
        <v>1057</v>
      </c>
      <c r="B218" t="s">
        <v>260</v>
      </c>
      <c r="C218">
        <v>94716</v>
      </c>
      <c r="D218" t="s">
        <v>261</v>
      </c>
      <c r="E218" s="1">
        <v>4.9800000000000004</v>
      </c>
      <c r="F218" t="s">
        <v>10</v>
      </c>
      <c r="G218" s="10">
        <v>3.3125</v>
      </c>
    </row>
    <row r="219" spans="1:7">
      <c r="A219">
        <v>174</v>
      </c>
      <c r="B219" t="s">
        <v>173</v>
      </c>
      <c r="C219">
        <v>94545</v>
      </c>
      <c r="D219" t="s">
        <v>262</v>
      </c>
      <c r="E219" s="1">
        <v>5</v>
      </c>
      <c r="F219" t="s">
        <v>10</v>
      </c>
      <c r="G219" s="10">
        <v>3</v>
      </c>
    </row>
    <row r="220" spans="1:7">
      <c r="A220">
        <v>2023</v>
      </c>
      <c r="B220" t="s">
        <v>8</v>
      </c>
      <c r="C220">
        <v>95152</v>
      </c>
      <c r="D220" t="s">
        <v>263</v>
      </c>
      <c r="E220" s="1">
        <v>2</v>
      </c>
      <c r="F220" t="s">
        <v>15</v>
      </c>
      <c r="G220" s="10">
        <v>3</v>
      </c>
    </row>
    <row r="221" spans="1:7">
      <c r="A221">
        <v>1058</v>
      </c>
      <c r="B221" t="s">
        <v>76</v>
      </c>
      <c r="C221">
        <v>95325</v>
      </c>
      <c r="D221" t="s">
        <v>264</v>
      </c>
      <c r="E221" s="1">
        <v>2</v>
      </c>
      <c r="F221" t="s">
        <v>15</v>
      </c>
      <c r="G221" s="10">
        <v>2.828125</v>
      </c>
    </row>
    <row r="222" spans="1:7">
      <c r="A222">
        <v>1058</v>
      </c>
      <c r="B222" t="s">
        <v>76</v>
      </c>
      <c r="C222">
        <v>95350</v>
      </c>
      <c r="D222" t="s">
        <v>265</v>
      </c>
      <c r="E222" s="1">
        <v>2</v>
      </c>
      <c r="F222" t="s">
        <v>15</v>
      </c>
      <c r="G222" s="10">
        <v>2.828125</v>
      </c>
    </row>
    <row r="223" spans="1:7">
      <c r="A223">
        <v>1058</v>
      </c>
      <c r="B223" t="s">
        <v>76</v>
      </c>
      <c r="C223">
        <v>95348</v>
      </c>
      <c r="D223" t="s">
        <v>266</v>
      </c>
      <c r="E223" s="1">
        <v>2</v>
      </c>
      <c r="F223" t="s">
        <v>10</v>
      </c>
      <c r="G223" s="10">
        <v>2.8125</v>
      </c>
    </row>
    <row r="224" spans="1:7">
      <c r="A224">
        <v>1058</v>
      </c>
      <c r="B224" t="s">
        <v>76</v>
      </c>
      <c r="C224">
        <v>95356</v>
      </c>
      <c r="D224" t="s">
        <v>267</v>
      </c>
      <c r="E224" s="1">
        <v>2</v>
      </c>
      <c r="F224" t="s">
        <v>10</v>
      </c>
      <c r="G224" s="10">
        <v>2.8125</v>
      </c>
    </row>
    <row r="225" spans="1:7">
      <c r="A225">
        <v>1058</v>
      </c>
      <c r="B225" t="s">
        <v>76</v>
      </c>
      <c r="C225">
        <v>95379</v>
      </c>
      <c r="D225" t="s">
        <v>268</v>
      </c>
      <c r="E225" s="1">
        <v>2</v>
      </c>
      <c r="F225" t="s">
        <v>10</v>
      </c>
      <c r="G225" s="10">
        <v>2.8125</v>
      </c>
    </row>
    <row r="226" spans="1:7">
      <c r="A226">
        <v>1058</v>
      </c>
      <c r="B226" t="s">
        <v>76</v>
      </c>
      <c r="C226">
        <v>95349</v>
      </c>
      <c r="D226" t="s">
        <v>269</v>
      </c>
      <c r="E226" s="1">
        <v>2</v>
      </c>
      <c r="F226" t="s">
        <v>10</v>
      </c>
      <c r="G226" s="10">
        <v>2.78125</v>
      </c>
    </row>
    <row r="227" spans="1:7">
      <c r="A227">
        <v>133</v>
      </c>
      <c r="B227" t="s">
        <v>270</v>
      </c>
      <c r="C227">
        <v>90069</v>
      </c>
      <c r="D227" t="s">
        <v>270</v>
      </c>
      <c r="E227" s="1">
        <v>4</v>
      </c>
      <c r="F227" t="s">
        <v>15</v>
      </c>
      <c r="G227" s="10">
        <v>2</v>
      </c>
    </row>
    <row r="228" spans="1:7">
      <c r="A228">
        <v>672</v>
      </c>
      <c r="B228" t="s">
        <v>88</v>
      </c>
      <c r="C228">
        <v>90673</v>
      </c>
      <c r="D228" t="s">
        <v>271</v>
      </c>
      <c r="E228" s="1">
        <v>0.06</v>
      </c>
      <c r="F228" t="s">
        <v>10</v>
      </c>
      <c r="G228" s="10">
        <v>2</v>
      </c>
    </row>
    <row r="229" spans="1:7">
      <c r="A229">
        <v>672</v>
      </c>
      <c r="B229" t="s">
        <v>88</v>
      </c>
      <c r="C229">
        <v>92765</v>
      </c>
      <c r="D229" t="s">
        <v>272</v>
      </c>
      <c r="E229" s="1">
        <v>0.06</v>
      </c>
      <c r="F229" t="s">
        <v>10</v>
      </c>
      <c r="G229" s="10">
        <v>2</v>
      </c>
    </row>
    <row r="230" spans="1:7">
      <c r="A230">
        <v>656</v>
      </c>
      <c r="B230" t="s">
        <v>97</v>
      </c>
      <c r="C230">
        <v>95069</v>
      </c>
      <c r="D230" t="s">
        <v>273</v>
      </c>
      <c r="E230" s="1">
        <v>1.375</v>
      </c>
      <c r="F230" t="s">
        <v>10</v>
      </c>
      <c r="G230" s="10">
        <v>2</v>
      </c>
    </row>
    <row r="231" spans="1:7">
      <c r="A231">
        <v>80</v>
      </c>
      <c r="B231" t="s">
        <v>36</v>
      </c>
      <c r="C231">
        <v>95145</v>
      </c>
      <c r="D231" t="s">
        <v>274</v>
      </c>
      <c r="E231" s="1">
        <v>5</v>
      </c>
      <c r="F231" t="s">
        <v>15</v>
      </c>
      <c r="G231" s="10">
        <v>2</v>
      </c>
    </row>
    <row r="232" spans="1:7">
      <c r="A232">
        <v>80</v>
      </c>
      <c r="B232" t="s">
        <v>36</v>
      </c>
      <c r="C232">
        <v>95150</v>
      </c>
      <c r="D232" t="s">
        <v>275</v>
      </c>
      <c r="E232" s="1">
        <v>5</v>
      </c>
      <c r="F232" t="s">
        <v>15</v>
      </c>
      <c r="G232" s="10">
        <v>2</v>
      </c>
    </row>
    <row r="233" spans="1:7">
      <c r="A233">
        <v>80</v>
      </c>
      <c r="B233" t="s">
        <v>36</v>
      </c>
      <c r="C233">
        <v>95161</v>
      </c>
      <c r="D233" t="s">
        <v>276</v>
      </c>
      <c r="E233" s="1">
        <v>5</v>
      </c>
      <c r="F233" t="s">
        <v>15</v>
      </c>
      <c r="G233" s="10">
        <v>2</v>
      </c>
    </row>
    <row r="234" spans="1:7">
      <c r="A234">
        <v>80</v>
      </c>
      <c r="B234" t="s">
        <v>36</v>
      </c>
      <c r="C234">
        <v>95194</v>
      </c>
      <c r="D234" t="s">
        <v>277</v>
      </c>
      <c r="E234" s="1">
        <v>5</v>
      </c>
      <c r="F234" t="s">
        <v>15</v>
      </c>
      <c r="G234" s="10">
        <v>2</v>
      </c>
    </row>
    <row r="235" spans="1:7">
      <c r="A235">
        <v>80</v>
      </c>
      <c r="B235" t="s">
        <v>36</v>
      </c>
      <c r="C235">
        <v>95205</v>
      </c>
      <c r="D235" t="s">
        <v>278</v>
      </c>
      <c r="E235" s="1">
        <v>5</v>
      </c>
      <c r="F235" t="s">
        <v>10</v>
      </c>
      <c r="G235" s="10">
        <v>2</v>
      </c>
    </row>
    <row r="236" spans="1:7">
      <c r="A236">
        <v>80</v>
      </c>
      <c r="B236" t="s">
        <v>36</v>
      </c>
      <c r="C236">
        <v>95210</v>
      </c>
      <c r="D236" t="s">
        <v>279</v>
      </c>
      <c r="E236" s="1">
        <v>1.1000000000000001</v>
      </c>
      <c r="F236" t="s">
        <v>10</v>
      </c>
      <c r="G236" s="10">
        <v>2</v>
      </c>
    </row>
    <row r="237" spans="1:7">
      <c r="A237">
        <v>80</v>
      </c>
      <c r="B237" t="s">
        <v>36</v>
      </c>
      <c r="C237">
        <v>95274</v>
      </c>
      <c r="D237" t="s">
        <v>280</v>
      </c>
      <c r="E237" s="1">
        <v>2.75</v>
      </c>
      <c r="F237" t="s">
        <v>10</v>
      </c>
      <c r="G237" s="10">
        <v>2</v>
      </c>
    </row>
    <row r="238" spans="1:7">
      <c r="A238">
        <v>656</v>
      </c>
      <c r="B238" t="s">
        <v>97</v>
      </c>
      <c r="C238">
        <v>95344</v>
      </c>
      <c r="D238" t="s">
        <v>281</v>
      </c>
      <c r="E238" s="1">
        <v>4.875</v>
      </c>
      <c r="F238" t="s">
        <v>15</v>
      </c>
      <c r="G238" s="10">
        <v>2</v>
      </c>
    </row>
    <row r="239" spans="1:7">
      <c r="A239">
        <v>80</v>
      </c>
      <c r="B239" t="s">
        <v>36</v>
      </c>
      <c r="C239">
        <v>95394</v>
      </c>
      <c r="D239" t="s">
        <v>282</v>
      </c>
      <c r="E239" s="1">
        <v>3.3</v>
      </c>
      <c r="F239" t="s">
        <v>15</v>
      </c>
      <c r="G239" s="10">
        <v>2</v>
      </c>
    </row>
    <row r="240" spans="1:7">
      <c r="A240">
        <v>80</v>
      </c>
      <c r="B240" t="s">
        <v>36</v>
      </c>
      <c r="C240">
        <v>95398</v>
      </c>
      <c r="D240" t="s">
        <v>283</v>
      </c>
      <c r="E240" s="1">
        <v>4.4000000000000004</v>
      </c>
      <c r="F240" t="s">
        <v>15</v>
      </c>
      <c r="G240" s="10">
        <v>2</v>
      </c>
    </row>
    <row r="241" spans="1:7">
      <c r="A241">
        <v>1085</v>
      </c>
      <c r="B241" t="s">
        <v>39</v>
      </c>
      <c r="C241">
        <v>95401</v>
      </c>
      <c r="D241" t="s">
        <v>284</v>
      </c>
      <c r="E241" s="1">
        <v>2</v>
      </c>
      <c r="F241" t="s">
        <v>15</v>
      </c>
      <c r="G241" s="10">
        <v>2</v>
      </c>
    </row>
    <row r="242" spans="1:7">
      <c r="A242">
        <v>80</v>
      </c>
      <c r="B242" t="s">
        <v>36</v>
      </c>
      <c r="C242">
        <v>95442</v>
      </c>
      <c r="D242" t="s">
        <v>285</v>
      </c>
      <c r="E242" s="1">
        <v>5</v>
      </c>
      <c r="F242" t="s">
        <v>10</v>
      </c>
      <c r="G242" s="10">
        <v>2</v>
      </c>
    </row>
    <row r="243" spans="1:7">
      <c r="A243">
        <v>80</v>
      </c>
      <c r="B243" t="s">
        <v>36</v>
      </c>
      <c r="C243">
        <v>95445</v>
      </c>
      <c r="D243" t="s">
        <v>286</v>
      </c>
      <c r="E243" s="1">
        <v>5</v>
      </c>
      <c r="F243" t="s">
        <v>15</v>
      </c>
      <c r="G243" s="10">
        <v>2</v>
      </c>
    </row>
    <row r="244" spans="1:7">
      <c r="A244">
        <v>80</v>
      </c>
      <c r="B244" t="s">
        <v>36</v>
      </c>
      <c r="C244">
        <v>95448</v>
      </c>
      <c r="D244" t="s">
        <v>287</v>
      </c>
      <c r="E244" s="1">
        <v>5</v>
      </c>
      <c r="F244" t="s">
        <v>15</v>
      </c>
      <c r="G244" s="10">
        <v>2</v>
      </c>
    </row>
    <row r="245" spans="1:7">
      <c r="A245">
        <v>80</v>
      </c>
      <c r="B245" t="s">
        <v>36</v>
      </c>
      <c r="C245">
        <v>95450</v>
      </c>
      <c r="D245" t="s">
        <v>288</v>
      </c>
      <c r="E245" s="1">
        <v>5</v>
      </c>
      <c r="F245" t="s">
        <v>10</v>
      </c>
      <c r="G245" s="10">
        <v>2</v>
      </c>
    </row>
    <row r="246" spans="1:7">
      <c r="A246">
        <v>80</v>
      </c>
      <c r="B246" t="s">
        <v>36</v>
      </c>
      <c r="C246">
        <v>95451</v>
      </c>
      <c r="D246" t="s">
        <v>289</v>
      </c>
      <c r="E246" s="1">
        <v>5</v>
      </c>
      <c r="F246" t="s">
        <v>15</v>
      </c>
      <c r="G246" s="10">
        <v>2</v>
      </c>
    </row>
    <row r="247" spans="1:7">
      <c r="A247">
        <v>1085</v>
      </c>
      <c r="B247" t="s">
        <v>39</v>
      </c>
      <c r="C247">
        <v>95387</v>
      </c>
      <c r="D247" t="s">
        <v>290</v>
      </c>
      <c r="E247" s="1">
        <v>2</v>
      </c>
      <c r="F247" t="s">
        <v>10</v>
      </c>
      <c r="G247" s="10">
        <v>1.84375</v>
      </c>
    </row>
    <row r="248" spans="1:7">
      <c r="A248">
        <v>80</v>
      </c>
      <c r="B248" t="s">
        <v>36</v>
      </c>
      <c r="C248">
        <v>95118</v>
      </c>
      <c r="D248" t="s">
        <v>291</v>
      </c>
      <c r="E248" s="1">
        <v>2</v>
      </c>
      <c r="F248" t="s">
        <v>10</v>
      </c>
      <c r="G248" s="10">
        <v>1.671875</v>
      </c>
    </row>
    <row r="249" spans="1:7">
      <c r="A249">
        <v>80</v>
      </c>
      <c r="B249" t="s">
        <v>36</v>
      </c>
      <c r="C249">
        <v>95411</v>
      </c>
      <c r="D249" t="s">
        <v>292</v>
      </c>
      <c r="E249" s="1">
        <v>2</v>
      </c>
      <c r="F249" t="s">
        <v>10</v>
      </c>
      <c r="G249" s="10">
        <v>1.671875</v>
      </c>
    </row>
    <row r="250" spans="1:7">
      <c r="A250">
        <v>965</v>
      </c>
      <c r="B250" t="s">
        <v>293</v>
      </c>
      <c r="C250">
        <v>90120</v>
      </c>
      <c r="D250" t="s">
        <v>294</v>
      </c>
      <c r="E250" s="1">
        <v>5</v>
      </c>
      <c r="F250" t="s">
        <v>15</v>
      </c>
      <c r="G250" s="10">
        <v>1</v>
      </c>
    </row>
    <row r="251" spans="1:7">
      <c r="A251">
        <v>2</v>
      </c>
      <c r="B251" t="s">
        <v>295</v>
      </c>
      <c r="C251">
        <v>95111</v>
      </c>
      <c r="D251" t="s">
        <v>296</v>
      </c>
      <c r="E251" s="1">
        <v>2</v>
      </c>
      <c r="F251" t="s">
        <v>15</v>
      </c>
      <c r="G251" s="10">
        <v>1</v>
      </c>
    </row>
    <row r="252" spans="1:7">
      <c r="A252">
        <v>2</v>
      </c>
      <c r="B252" t="s">
        <v>295</v>
      </c>
      <c r="C252">
        <v>95128</v>
      </c>
      <c r="D252" t="s">
        <v>297</v>
      </c>
      <c r="E252" s="1">
        <v>2</v>
      </c>
      <c r="F252" t="s">
        <v>10</v>
      </c>
      <c r="G252" s="10">
        <v>1</v>
      </c>
    </row>
    <row r="253" spans="1:7">
      <c r="A253">
        <v>2</v>
      </c>
      <c r="B253" t="s">
        <v>295</v>
      </c>
      <c r="C253">
        <v>95184</v>
      </c>
      <c r="D253" t="s">
        <v>298</v>
      </c>
      <c r="E253" s="1">
        <v>2</v>
      </c>
      <c r="F253" t="s">
        <v>15</v>
      </c>
      <c r="G253" s="10">
        <v>1</v>
      </c>
    </row>
    <row r="254" spans="1:7">
      <c r="A254">
        <v>174</v>
      </c>
      <c r="B254" t="s">
        <v>173</v>
      </c>
      <c r="C254">
        <v>95278</v>
      </c>
      <c r="D254" t="s">
        <v>299</v>
      </c>
      <c r="E254" s="1">
        <v>4.3499999999999996</v>
      </c>
      <c r="F254" t="s">
        <v>10</v>
      </c>
      <c r="G254" s="10">
        <v>1</v>
      </c>
    </row>
    <row r="255" spans="1:7">
      <c r="A255">
        <v>1058</v>
      </c>
      <c r="B255" t="s">
        <v>76</v>
      </c>
      <c r="C255">
        <v>95371</v>
      </c>
      <c r="D255" t="s">
        <v>300</v>
      </c>
      <c r="E255" s="1">
        <v>5</v>
      </c>
      <c r="F255" t="s">
        <v>15</v>
      </c>
      <c r="G255" s="10">
        <v>1</v>
      </c>
    </row>
    <row r="256" spans="1:7">
      <c r="A256">
        <v>152</v>
      </c>
      <c r="B256" t="s">
        <v>158</v>
      </c>
      <c r="C256">
        <v>92198</v>
      </c>
      <c r="D256" t="s">
        <v>301</v>
      </c>
      <c r="E256" s="1">
        <v>0.25</v>
      </c>
      <c r="F256" t="s">
        <v>15</v>
      </c>
      <c r="G256" s="10">
        <v>0</v>
      </c>
    </row>
    <row r="257" spans="1:7">
      <c r="A257">
        <v>152</v>
      </c>
      <c r="B257" t="s">
        <v>158</v>
      </c>
      <c r="C257">
        <v>92539</v>
      </c>
      <c r="D257" t="s">
        <v>302</v>
      </c>
      <c r="E257" s="1">
        <v>0.25</v>
      </c>
      <c r="F257" t="s">
        <v>15</v>
      </c>
      <c r="G257" s="10">
        <v>0</v>
      </c>
    </row>
    <row r="258" spans="1:7">
      <c r="A258">
        <v>152</v>
      </c>
      <c r="B258" t="s">
        <v>158</v>
      </c>
      <c r="C258">
        <v>92563</v>
      </c>
      <c r="D258" t="s">
        <v>303</v>
      </c>
      <c r="E258" s="1">
        <v>0.25</v>
      </c>
      <c r="F258" t="s">
        <v>10</v>
      </c>
      <c r="G258" s="10">
        <v>0</v>
      </c>
    </row>
    <row r="259" spans="1:7">
      <c r="A259">
        <v>175</v>
      </c>
      <c r="B259" t="s">
        <v>304</v>
      </c>
      <c r="C259">
        <v>94486</v>
      </c>
      <c r="D259" t="s">
        <v>305</v>
      </c>
      <c r="E259" s="1">
        <v>3.9</v>
      </c>
      <c r="F259" t="s">
        <v>10</v>
      </c>
      <c r="G259" s="10">
        <v>0</v>
      </c>
    </row>
    <row r="260" spans="1:7">
      <c r="A260">
        <v>2019</v>
      </c>
      <c r="B260" t="s">
        <v>306</v>
      </c>
      <c r="C260">
        <v>94558</v>
      </c>
      <c r="D260" t="s">
        <v>307</v>
      </c>
      <c r="E260" s="1">
        <v>5</v>
      </c>
      <c r="F260" t="s">
        <v>10</v>
      </c>
      <c r="G260" s="10">
        <v>0</v>
      </c>
    </row>
    <row r="261" spans="1:7">
      <c r="A261">
        <v>13</v>
      </c>
      <c r="B261" t="s">
        <v>32</v>
      </c>
      <c r="C261">
        <v>94811</v>
      </c>
      <c r="D261" t="s">
        <v>308</v>
      </c>
      <c r="E261" s="1">
        <v>2.988</v>
      </c>
      <c r="F261" t="s">
        <v>10</v>
      </c>
      <c r="G261" s="10">
        <v>0</v>
      </c>
    </row>
    <row r="262" spans="1:7">
      <c r="A262">
        <v>2019</v>
      </c>
      <c r="B262" t="s">
        <v>306</v>
      </c>
      <c r="C262">
        <v>94836</v>
      </c>
      <c r="D262" t="s">
        <v>309</v>
      </c>
      <c r="E262" s="1">
        <v>5</v>
      </c>
      <c r="F262" t="s">
        <v>10</v>
      </c>
      <c r="G262" s="10">
        <v>0</v>
      </c>
    </row>
    <row r="263" spans="1:7">
      <c r="A263">
        <v>1098</v>
      </c>
      <c r="B263" t="s">
        <v>18</v>
      </c>
      <c r="C263">
        <v>95072</v>
      </c>
      <c r="D263" t="s">
        <v>310</v>
      </c>
      <c r="E263" s="1">
        <v>5</v>
      </c>
      <c r="F263" t="s">
        <v>15</v>
      </c>
      <c r="G263" s="10">
        <v>0</v>
      </c>
    </row>
    <row r="264" spans="1:7">
      <c r="A264">
        <v>80</v>
      </c>
      <c r="B264" t="s">
        <v>36</v>
      </c>
      <c r="C264">
        <v>95073</v>
      </c>
      <c r="D264" t="s">
        <v>311</v>
      </c>
      <c r="E264" s="1">
        <v>5</v>
      </c>
      <c r="F264" t="s">
        <v>15</v>
      </c>
      <c r="G264" s="10">
        <v>0</v>
      </c>
    </row>
    <row r="265" spans="1:7">
      <c r="A265">
        <v>152</v>
      </c>
      <c r="B265" t="s">
        <v>158</v>
      </c>
      <c r="C265">
        <v>95104</v>
      </c>
      <c r="D265" t="s">
        <v>312</v>
      </c>
      <c r="E265" s="1">
        <v>0.25</v>
      </c>
      <c r="F265" t="s">
        <v>10</v>
      </c>
      <c r="G265" s="10">
        <v>0</v>
      </c>
    </row>
    <row r="266" spans="1:7">
      <c r="A266">
        <v>80</v>
      </c>
      <c r="B266" t="s">
        <v>36</v>
      </c>
      <c r="C266">
        <v>95163</v>
      </c>
      <c r="D266" t="s">
        <v>313</v>
      </c>
      <c r="E266" s="1">
        <v>5</v>
      </c>
      <c r="F266" t="s">
        <v>15</v>
      </c>
      <c r="G266" s="10">
        <v>0</v>
      </c>
    </row>
    <row r="267" spans="1:7">
      <c r="A267">
        <v>2004</v>
      </c>
      <c r="B267" t="s">
        <v>47</v>
      </c>
      <c r="C267">
        <v>95212</v>
      </c>
      <c r="D267" t="s">
        <v>314</v>
      </c>
      <c r="E267" s="1">
        <v>4.99</v>
      </c>
      <c r="F267" t="s">
        <v>10</v>
      </c>
      <c r="G267" s="10">
        <v>0</v>
      </c>
    </row>
    <row r="268" spans="1:7">
      <c r="A268">
        <v>5</v>
      </c>
      <c r="B268" t="s">
        <v>52</v>
      </c>
      <c r="C268">
        <v>95318</v>
      </c>
      <c r="D268" t="s">
        <v>315</v>
      </c>
      <c r="E268" s="1">
        <v>2</v>
      </c>
      <c r="F268" t="s">
        <v>10</v>
      </c>
      <c r="G268" s="10">
        <v>0</v>
      </c>
    </row>
    <row r="269" spans="1:7">
      <c r="A269">
        <v>1085</v>
      </c>
      <c r="B269" t="s">
        <v>39</v>
      </c>
      <c r="C269">
        <v>95383</v>
      </c>
      <c r="D269" t="s">
        <v>316</v>
      </c>
      <c r="E269" s="1">
        <v>2</v>
      </c>
      <c r="F269" t="s">
        <v>15</v>
      </c>
      <c r="G269" s="10">
        <v>0</v>
      </c>
    </row>
    <row r="270" spans="1:7">
      <c r="A270">
        <v>1085</v>
      </c>
      <c r="B270" t="s">
        <v>39</v>
      </c>
      <c r="C270">
        <v>95415</v>
      </c>
      <c r="D270" t="s">
        <v>317</v>
      </c>
      <c r="E270" s="1">
        <v>2</v>
      </c>
      <c r="F270" t="s">
        <v>15</v>
      </c>
      <c r="G270" s="10">
        <v>0</v>
      </c>
    </row>
    <row r="271" spans="1:7">
      <c r="A271">
        <v>1085</v>
      </c>
      <c r="B271" t="s">
        <v>39</v>
      </c>
      <c r="C271">
        <v>95424</v>
      </c>
      <c r="D271" t="s">
        <v>318</v>
      </c>
      <c r="E271" s="1">
        <v>2</v>
      </c>
      <c r="F271" t="s">
        <v>15</v>
      </c>
      <c r="G271" s="10">
        <v>0</v>
      </c>
    </row>
    <row r="272" spans="1:7">
      <c r="A272">
        <v>5</v>
      </c>
      <c r="B272" t="s">
        <v>52</v>
      </c>
      <c r="C272">
        <v>95432</v>
      </c>
      <c r="D272" t="s">
        <v>319</v>
      </c>
      <c r="E272" s="1">
        <v>2</v>
      </c>
      <c r="F272" t="s">
        <v>10</v>
      </c>
      <c r="G272" s="10">
        <v>0</v>
      </c>
    </row>
    <row r="273" spans="1:7">
      <c r="A273">
        <v>1085</v>
      </c>
      <c r="B273" t="s">
        <v>39</v>
      </c>
      <c r="C273">
        <v>95435</v>
      </c>
      <c r="D273" t="s">
        <v>320</v>
      </c>
      <c r="E273" s="1">
        <v>2</v>
      </c>
      <c r="F273" t="s">
        <v>15</v>
      </c>
      <c r="G273" s="10">
        <v>0</v>
      </c>
    </row>
    <row r="274" spans="1:7">
      <c r="A274">
        <v>1085</v>
      </c>
      <c r="B274" t="s">
        <v>39</v>
      </c>
      <c r="C274">
        <v>95449</v>
      </c>
      <c r="D274" t="s">
        <v>321</v>
      </c>
      <c r="E274" s="1">
        <v>2</v>
      </c>
      <c r="F274" t="s">
        <v>15</v>
      </c>
      <c r="G274" s="10">
        <v>0</v>
      </c>
    </row>
    <row r="275" spans="1:7">
      <c r="A275">
        <v>2</v>
      </c>
      <c r="B275" t="s">
        <v>295</v>
      </c>
      <c r="C275">
        <v>95052</v>
      </c>
      <c r="D275" t="s">
        <v>322</v>
      </c>
      <c r="E275" s="1">
        <v>2</v>
      </c>
      <c r="F275" t="s">
        <v>15</v>
      </c>
      <c r="G275" s="10">
        <v>-1</v>
      </c>
    </row>
    <row r="276" spans="1:7">
      <c r="A276">
        <v>2</v>
      </c>
      <c r="B276" t="s">
        <v>295</v>
      </c>
      <c r="C276">
        <v>95144</v>
      </c>
      <c r="D276" t="s">
        <v>323</v>
      </c>
      <c r="E276" s="1">
        <v>2</v>
      </c>
      <c r="F276" t="s">
        <v>15</v>
      </c>
      <c r="G276" s="10">
        <v>-1</v>
      </c>
    </row>
    <row r="277" spans="1:7">
      <c r="A277">
        <v>2</v>
      </c>
      <c r="B277" t="s">
        <v>295</v>
      </c>
      <c r="C277">
        <v>95164</v>
      </c>
      <c r="D277" t="s">
        <v>324</v>
      </c>
      <c r="E277" s="1">
        <v>2</v>
      </c>
      <c r="F277" t="s">
        <v>10</v>
      </c>
      <c r="G277" s="10">
        <v>-1</v>
      </c>
    </row>
  </sheetData>
  <autoFilter ref="A1:G1" xr:uid="{9843377D-F5CB-4B00-876F-EB851EA872FB}">
    <sortState xmlns:xlrd2="http://schemas.microsoft.com/office/spreadsheetml/2017/richdata2" ref="A2:G277">
      <sortCondition descending="1" ref="G1"/>
    </sortState>
  </autoFilter>
  <conditionalFormatting sqref="C235:C265 C267:C276">
    <cfRule type="duplicateValues" dxfId="20" priority="2"/>
  </conditionalFormatting>
  <conditionalFormatting sqref="C266">
    <cfRule type="duplicateValues" dxfId="19"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A1ED5-57AA-4AA1-8222-7008450564B8}">
  <dimension ref="A1:K107"/>
  <sheetViews>
    <sheetView topLeftCell="B1" zoomScaleNormal="100" workbookViewId="0">
      <pane ySplit="2" topLeftCell="B3" activePane="bottomLeft" state="frozen"/>
      <selection pane="bottomLeft" activeCell="B3" sqref="B3"/>
    </sheetView>
  </sheetViews>
  <sheetFormatPr defaultRowHeight="14.45"/>
  <cols>
    <col min="1" max="1" width="11.28515625" customWidth="1"/>
    <col min="2" max="2" width="25" customWidth="1"/>
    <col min="3" max="3" width="9.7109375" customWidth="1"/>
    <col min="4" max="4" width="31" customWidth="1"/>
    <col min="5" max="5" width="39.42578125" customWidth="1"/>
    <col min="6" max="6" width="12.42578125" customWidth="1"/>
    <col min="7" max="7" width="31.85546875" customWidth="1"/>
    <col min="8" max="8" width="10.42578125" bestFit="1" customWidth="1"/>
    <col min="9" max="9" width="20.28515625" customWidth="1"/>
    <col min="10" max="10" width="16.42578125" customWidth="1"/>
    <col min="11" max="11" width="17.85546875" customWidth="1"/>
  </cols>
  <sheetData>
    <row r="1" spans="1:11" ht="103.15" customHeight="1" thickBot="1">
      <c r="G1" s="55" t="s">
        <v>325</v>
      </c>
      <c r="H1" s="36">
        <f>SUM($F:$F)</f>
        <v>63.379999999999995</v>
      </c>
    </row>
    <row r="2" spans="1:11" ht="43.15">
      <c r="A2" s="9" t="s">
        <v>2</v>
      </c>
      <c r="B2" s="9" t="s">
        <v>3</v>
      </c>
      <c r="C2" s="9" t="s">
        <v>0</v>
      </c>
      <c r="D2" s="9" t="s">
        <v>1</v>
      </c>
      <c r="E2" s="9" t="s">
        <v>326</v>
      </c>
      <c r="F2" s="11" t="s">
        <v>4</v>
      </c>
      <c r="G2" s="9" t="s">
        <v>327</v>
      </c>
      <c r="H2" s="25" t="s">
        <v>328</v>
      </c>
      <c r="I2" s="37" t="s">
        <v>329</v>
      </c>
      <c r="J2" s="37" t="s">
        <v>330</v>
      </c>
      <c r="K2" s="69" t="s">
        <v>331</v>
      </c>
    </row>
    <row r="3" spans="1:11">
      <c r="A3" s="63">
        <v>95395</v>
      </c>
      <c r="B3" s="64" t="s">
        <v>61</v>
      </c>
      <c r="C3" s="64">
        <v>1085</v>
      </c>
      <c r="D3" s="64" t="s">
        <v>39</v>
      </c>
      <c r="E3" s="64" t="s">
        <v>39</v>
      </c>
      <c r="F3" s="64">
        <v>2</v>
      </c>
      <c r="G3" s="65">
        <f t="shared" ref="G3:G34" si="0">SUMIF($E$3:$E$195,E3,$F$3:$F$195)</f>
        <v>2</v>
      </c>
      <c r="H3" s="64">
        <v>7.6</v>
      </c>
      <c r="I3" s="64">
        <v>0.62014205714751103</v>
      </c>
      <c r="J3" t="s">
        <v>332</v>
      </c>
      <c r="K3" s="53">
        <v>44866</v>
      </c>
    </row>
    <row r="4" spans="1:11">
      <c r="A4" s="63">
        <v>95190</v>
      </c>
      <c r="B4" s="64" t="s">
        <v>56</v>
      </c>
      <c r="C4" s="64">
        <v>36</v>
      </c>
      <c r="D4" s="64" t="s">
        <v>55</v>
      </c>
      <c r="E4" s="64" t="s">
        <v>55</v>
      </c>
      <c r="F4" s="64">
        <v>5</v>
      </c>
      <c r="G4" s="65">
        <f t="shared" si="0"/>
        <v>5</v>
      </c>
      <c r="H4" s="64">
        <v>7.57</v>
      </c>
      <c r="I4" s="64">
        <v>0.37949784897849298</v>
      </c>
      <c r="J4" t="s">
        <v>332</v>
      </c>
      <c r="K4" s="53">
        <v>44866</v>
      </c>
    </row>
    <row r="5" spans="1:11">
      <c r="A5" s="63">
        <v>95068</v>
      </c>
      <c r="B5" s="64" t="s">
        <v>58</v>
      </c>
      <c r="C5" s="64">
        <v>343</v>
      </c>
      <c r="D5" s="64" t="s">
        <v>24</v>
      </c>
      <c r="E5" s="64" t="s">
        <v>333</v>
      </c>
      <c r="F5" s="64">
        <v>5</v>
      </c>
      <c r="G5" s="65">
        <f t="shared" si="0"/>
        <v>10</v>
      </c>
      <c r="H5" s="64">
        <v>7.53</v>
      </c>
      <c r="I5" s="64">
        <v>0.15761483849263599</v>
      </c>
      <c r="J5" t="s">
        <v>332</v>
      </c>
      <c r="K5" s="53">
        <v>44866</v>
      </c>
    </row>
    <row r="6" spans="1:11">
      <c r="A6" s="63">
        <v>95092</v>
      </c>
      <c r="B6" s="64" t="s">
        <v>53</v>
      </c>
      <c r="C6" s="64">
        <v>5</v>
      </c>
      <c r="D6" s="64" t="s">
        <v>52</v>
      </c>
      <c r="E6" s="64" t="s">
        <v>52</v>
      </c>
      <c r="F6" s="64">
        <v>2</v>
      </c>
      <c r="G6" s="65">
        <f t="shared" si="0"/>
        <v>2</v>
      </c>
      <c r="H6" s="64">
        <v>7.37</v>
      </c>
      <c r="I6" s="64">
        <v>0.38282389678692402</v>
      </c>
      <c r="J6" t="s">
        <v>332</v>
      </c>
      <c r="K6" s="53">
        <v>44866</v>
      </c>
    </row>
    <row r="7" spans="1:11">
      <c r="A7" s="63">
        <v>95178</v>
      </c>
      <c r="B7" s="64" t="s">
        <v>51</v>
      </c>
      <c r="C7" s="64">
        <v>343</v>
      </c>
      <c r="D7" s="64" t="s">
        <v>24</v>
      </c>
      <c r="E7" s="64" t="s">
        <v>333</v>
      </c>
      <c r="F7" s="64">
        <v>5</v>
      </c>
      <c r="G7" s="65">
        <f t="shared" si="0"/>
        <v>10</v>
      </c>
      <c r="H7" s="64">
        <v>7.36</v>
      </c>
      <c r="I7" s="64">
        <v>0.221255850874407</v>
      </c>
      <c r="J7" t="s">
        <v>332</v>
      </c>
      <c r="K7" s="53">
        <v>44866</v>
      </c>
    </row>
    <row r="8" spans="1:11">
      <c r="A8" s="63">
        <v>95330</v>
      </c>
      <c r="B8" s="64" t="s">
        <v>57</v>
      </c>
      <c r="C8" s="64">
        <v>2023</v>
      </c>
      <c r="D8" s="64" t="s">
        <v>8</v>
      </c>
      <c r="E8" s="64" t="s">
        <v>8</v>
      </c>
      <c r="F8" s="64">
        <v>4</v>
      </c>
      <c r="G8" s="65">
        <f t="shared" si="0"/>
        <v>9</v>
      </c>
      <c r="H8" s="64">
        <v>7.33</v>
      </c>
      <c r="I8" s="64">
        <v>0.59184109146782304</v>
      </c>
      <c r="J8" t="s">
        <v>332</v>
      </c>
      <c r="K8" s="53">
        <v>44866</v>
      </c>
    </row>
    <row r="9" spans="1:11">
      <c r="A9" s="63">
        <v>94384</v>
      </c>
      <c r="B9" s="64" t="s">
        <v>68</v>
      </c>
      <c r="C9" s="64">
        <v>2005</v>
      </c>
      <c r="D9" s="64" t="s">
        <v>13</v>
      </c>
      <c r="E9" s="64" t="s">
        <v>13</v>
      </c>
      <c r="F9" s="64">
        <v>2.38</v>
      </c>
      <c r="G9" s="65">
        <f t="shared" si="0"/>
        <v>2.38</v>
      </c>
      <c r="H9" s="64">
        <v>7</v>
      </c>
      <c r="I9" s="64">
        <v>0.84862683789029303</v>
      </c>
      <c r="J9" t="s">
        <v>332</v>
      </c>
      <c r="K9" s="53">
        <v>44866</v>
      </c>
    </row>
    <row r="10" spans="1:11">
      <c r="A10" s="63">
        <v>95410</v>
      </c>
      <c r="B10" s="64" t="s">
        <v>334</v>
      </c>
      <c r="C10" s="64">
        <v>21</v>
      </c>
      <c r="D10" s="64" t="s">
        <v>73</v>
      </c>
      <c r="E10" s="64" t="s">
        <v>73</v>
      </c>
      <c r="F10" s="64">
        <v>4</v>
      </c>
      <c r="G10" s="65">
        <f t="shared" si="0"/>
        <v>10</v>
      </c>
      <c r="H10" s="64">
        <v>7</v>
      </c>
      <c r="I10" s="64">
        <v>0.73846401403883599</v>
      </c>
      <c r="J10" t="s">
        <v>332</v>
      </c>
      <c r="K10" s="53">
        <v>44866</v>
      </c>
    </row>
    <row r="11" spans="1:11">
      <c r="A11" s="63">
        <v>95416</v>
      </c>
      <c r="B11" s="64" t="s">
        <v>335</v>
      </c>
      <c r="C11" s="64">
        <v>21</v>
      </c>
      <c r="D11" s="64" t="s">
        <v>73</v>
      </c>
      <c r="E11" s="64" t="s">
        <v>73</v>
      </c>
      <c r="F11" s="64">
        <v>2</v>
      </c>
      <c r="G11" s="65">
        <f t="shared" si="0"/>
        <v>10</v>
      </c>
      <c r="H11" s="64">
        <v>7</v>
      </c>
      <c r="I11" s="64">
        <v>0.57496164895690005</v>
      </c>
      <c r="J11" t="s">
        <v>332</v>
      </c>
      <c r="K11" s="53">
        <v>44866</v>
      </c>
    </row>
    <row r="12" spans="1:11">
      <c r="A12" s="63">
        <v>95403</v>
      </c>
      <c r="B12" s="64" t="s">
        <v>74</v>
      </c>
      <c r="C12" s="64">
        <v>21</v>
      </c>
      <c r="D12" s="64" t="s">
        <v>73</v>
      </c>
      <c r="E12" s="64" t="s">
        <v>73</v>
      </c>
      <c r="F12" s="64">
        <v>4</v>
      </c>
      <c r="G12" s="65">
        <f t="shared" si="0"/>
        <v>10</v>
      </c>
      <c r="H12" s="64">
        <v>7</v>
      </c>
      <c r="I12" s="64">
        <v>0.233036747776838</v>
      </c>
      <c r="J12" t="s">
        <v>332</v>
      </c>
      <c r="K12" s="53">
        <v>44866</v>
      </c>
    </row>
    <row r="13" spans="1:11">
      <c r="A13" s="63">
        <v>95169</v>
      </c>
      <c r="B13" s="64" t="s">
        <v>69</v>
      </c>
      <c r="C13" s="64">
        <v>2023</v>
      </c>
      <c r="D13" s="64" t="s">
        <v>8</v>
      </c>
      <c r="E13" s="64" t="s">
        <v>8</v>
      </c>
      <c r="F13" s="64">
        <v>2</v>
      </c>
      <c r="G13" s="65">
        <f t="shared" si="0"/>
        <v>9</v>
      </c>
      <c r="H13" s="64">
        <v>7</v>
      </c>
      <c r="I13" s="64">
        <v>0.23119628345308199</v>
      </c>
      <c r="J13" t="s">
        <v>332</v>
      </c>
      <c r="K13" s="53">
        <v>44866</v>
      </c>
    </row>
    <row r="14" spans="1:11">
      <c r="A14" s="63">
        <v>95204</v>
      </c>
      <c r="B14" s="64" t="s">
        <v>70</v>
      </c>
      <c r="C14" s="64">
        <v>2023</v>
      </c>
      <c r="D14" s="64" t="s">
        <v>8</v>
      </c>
      <c r="E14" s="64" t="s">
        <v>8</v>
      </c>
      <c r="F14" s="64">
        <v>3</v>
      </c>
      <c r="G14" s="65">
        <f t="shared" si="0"/>
        <v>9</v>
      </c>
      <c r="H14" s="64">
        <v>7</v>
      </c>
      <c r="I14" s="64">
        <v>0.12586649828281801</v>
      </c>
      <c r="J14" t="s">
        <v>332</v>
      </c>
      <c r="K14" s="53">
        <v>44866</v>
      </c>
    </row>
    <row r="15" spans="1:11">
      <c r="A15" s="63">
        <v>95229</v>
      </c>
      <c r="B15" s="64" t="s">
        <v>80</v>
      </c>
      <c r="C15" s="64">
        <v>145</v>
      </c>
      <c r="D15" s="64" t="s">
        <v>29</v>
      </c>
      <c r="E15" s="64" t="s">
        <v>29</v>
      </c>
      <c r="F15" s="64">
        <v>5</v>
      </c>
      <c r="G15" s="65">
        <f t="shared" si="0"/>
        <v>10</v>
      </c>
      <c r="H15" s="64">
        <v>6.98</v>
      </c>
      <c r="I15" s="64">
        <v>0.4275775799564</v>
      </c>
      <c r="J15" t="s">
        <v>332</v>
      </c>
      <c r="K15" s="53">
        <v>44866</v>
      </c>
    </row>
    <row r="16" spans="1:11">
      <c r="A16" s="63">
        <v>95316</v>
      </c>
      <c r="B16" s="64" t="s">
        <v>78</v>
      </c>
      <c r="C16" s="64">
        <v>1058</v>
      </c>
      <c r="D16" s="64" t="s">
        <v>76</v>
      </c>
      <c r="E16" s="64" t="s">
        <v>76</v>
      </c>
      <c r="F16" s="64">
        <v>2</v>
      </c>
      <c r="G16" s="65">
        <f t="shared" si="0"/>
        <v>4</v>
      </c>
      <c r="H16" s="64">
        <v>6.89</v>
      </c>
      <c r="I16" s="64">
        <v>0.64135808529972205</v>
      </c>
      <c r="J16" t="s">
        <v>332</v>
      </c>
      <c r="K16" s="53">
        <v>44866</v>
      </c>
    </row>
    <row r="17" spans="1:11">
      <c r="A17" s="63">
        <v>95157</v>
      </c>
      <c r="B17" s="64" t="s">
        <v>77</v>
      </c>
      <c r="C17" s="64">
        <v>1058</v>
      </c>
      <c r="D17" s="64" t="s">
        <v>76</v>
      </c>
      <c r="E17" s="64" t="s">
        <v>76</v>
      </c>
      <c r="F17" s="64">
        <v>2</v>
      </c>
      <c r="G17" s="65">
        <f t="shared" si="0"/>
        <v>4</v>
      </c>
      <c r="H17" s="64">
        <v>6.89</v>
      </c>
      <c r="I17" s="64">
        <v>0.41290099724641499</v>
      </c>
      <c r="J17" t="s">
        <v>332</v>
      </c>
      <c r="K17" s="53">
        <v>44866</v>
      </c>
    </row>
    <row r="18" spans="1:11">
      <c r="A18" s="63">
        <v>95255</v>
      </c>
      <c r="B18" s="64" t="s">
        <v>83</v>
      </c>
      <c r="C18" s="64">
        <v>162</v>
      </c>
      <c r="D18" s="64" t="s">
        <v>82</v>
      </c>
      <c r="E18" s="64" t="s">
        <v>336</v>
      </c>
      <c r="F18" s="64">
        <v>2</v>
      </c>
      <c r="G18" s="65">
        <f t="shared" si="0"/>
        <v>4</v>
      </c>
      <c r="H18" s="64">
        <v>6.79</v>
      </c>
      <c r="I18" s="64">
        <v>0.97962456980780899</v>
      </c>
      <c r="J18" t="s">
        <v>332</v>
      </c>
      <c r="K18" s="53">
        <v>44866</v>
      </c>
    </row>
    <row r="19" spans="1:11">
      <c r="A19" s="63">
        <v>95341</v>
      </c>
      <c r="B19" s="64" t="s">
        <v>84</v>
      </c>
      <c r="C19" s="64">
        <v>162</v>
      </c>
      <c r="D19" s="64" t="s">
        <v>82</v>
      </c>
      <c r="E19" s="64" t="s">
        <v>336</v>
      </c>
      <c r="F19" s="64">
        <v>2</v>
      </c>
      <c r="G19" s="65">
        <f t="shared" si="0"/>
        <v>4</v>
      </c>
      <c r="H19" s="64">
        <v>6.79</v>
      </c>
      <c r="I19" s="64">
        <v>0.84242175108293205</v>
      </c>
      <c r="J19" t="s">
        <v>332</v>
      </c>
      <c r="K19" s="53">
        <v>44866</v>
      </c>
    </row>
    <row r="20" spans="1:11">
      <c r="A20" s="63">
        <v>95141</v>
      </c>
      <c r="B20" s="64" t="s">
        <v>337</v>
      </c>
      <c r="C20" s="64">
        <v>145</v>
      </c>
      <c r="D20" s="64" t="s">
        <v>29</v>
      </c>
      <c r="E20" s="64" t="s">
        <v>29</v>
      </c>
      <c r="F20" s="64">
        <v>5</v>
      </c>
      <c r="G20" s="65">
        <f t="shared" si="0"/>
        <v>10</v>
      </c>
      <c r="H20" s="64">
        <v>6.56</v>
      </c>
      <c r="I20" s="64">
        <v>0.15494158511647499</v>
      </c>
      <c r="J20" t="s">
        <v>332</v>
      </c>
      <c r="K20" s="53">
        <v>44866</v>
      </c>
    </row>
    <row r="21" spans="1:11">
      <c r="A21" s="63">
        <v>95127</v>
      </c>
      <c r="B21" s="64" t="s">
        <v>85</v>
      </c>
      <c r="C21" s="64">
        <v>1098</v>
      </c>
      <c r="D21" s="64" t="s">
        <v>18</v>
      </c>
      <c r="E21" s="64" t="s">
        <v>18</v>
      </c>
      <c r="F21" s="64">
        <v>5</v>
      </c>
      <c r="G21" s="65">
        <f t="shared" si="0"/>
        <v>5</v>
      </c>
      <c r="H21" s="64">
        <v>6.51</v>
      </c>
      <c r="I21" s="64">
        <v>0.85713324938927404</v>
      </c>
      <c r="J21" t="s">
        <v>332</v>
      </c>
      <c r="K21" s="70">
        <v>44866.645138888889</v>
      </c>
    </row>
    <row r="22" spans="1:11">
      <c r="F22" s="1"/>
      <c r="G22" s="65">
        <f t="shared" si="0"/>
        <v>0</v>
      </c>
      <c r="H22" s="1"/>
      <c r="I22" s="41"/>
    </row>
    <row r="23" spans="1:11">
      <c r="F23" s="1"/>
      <c r="G23" s="65">
        <f t="shared" si="0"/>
        <v>0</v>
      </c>
      <c r="H23" s="1"/>
      <c r="I23" s="41"/>
    </row>
    <row r="24" spans="1:11">
      <c r="F24" s="1"/>
      <c r="G24" s="65">
        <f t="shared" si="0"/>
        <v>0</v>
      </c>
      <c r="H24" s="1"/>
      <c r="I24" s="41"/>
    </row>
    <row r="25" spans="1:11">
      <c r="F25" s="1"/>
      <c r="G25" s="65">
        <f t="shared" si="0"/>
        <v>0</v>
      </c>
      <c r="H25" s="1"/>
      <c r="I25" s="41"/>
    </row>
    <row r="26" spans="1:11">
      <c r="F26" s="1"/>
      <c r="G26" s="65">
        <f t="shared" si="0"/>
        <v>0</v>
      </c>
      <c r="H26" s="1"/>
      <c r="I26" s="41"/>
    </row>
    <row r="27" spans="1:11">
      <c r="F27" s="1"/>
      <c r="G27" s="65">
        <f t="shared" si="0"/>
        <v>0</v>
      </c>
      <c r="H27" s="1"/>
      <c r="I27" s="41"/>
    </row>
    <row r="28" spans="1:11">
      <c r="F28" s="1"/>
      <c r="G28" s="65">
        <f t="shared" si="0"/>
        <v>0</v>
      </c>
      <c r="H28" s="1"/>
      <c r="I28" s="41"/>
    </row>
    <row r="29" spans="1:11">
      <c r="F29" s="1"/>
      <c r="G29" s="65">
        <f t="shared" si="0"/>
        <v>0</v>
      </c>
      <c r="H29" s="1"/>
      <c r="I29" s="41"/>
    </row>
    <row r="30" spans="1:11">
      <c r="F30" s="1"/>
      <c r="G30" s="65">
        <f t="shared" si="0"/>
        <v>0</v>
      </c>
      <c r="H30" s="1"/>
      <c r="I30" s="41"/>
    </row>
    <row r="31" spans="1:11">
      <c r="F31" s="1"/>
      <c r="G31" s="65">
        <f t="shared" si="0"/>
        <v>0</v>
      </c>
      <c r="H31" s="1"/>
      <c r="I31" s="41"/>
    </row>
    <row r="32" spans="1:11">
      <c r="F32" s="1"/>
      <c r="G32" s="65">
        <f t="shared" si="0"/>
        <v>0</v>
      </c>
      <c r="H32" s="1"/>
      <c r="I32" s="41"/>
    </row>
    <row r="33" spans="6:9">
      <c r="F33" s="1"/>
      <c r="G33" s="65">
        <f t="shared" si="0"/>
        <v>0</v>
      </c>
      <c r="H33" s="1"/>
      <c r="I33" s="41"/>
    </row>
    <row r="34" spans="6:9">
      <c r="F34" s="1"/>
      <c r="G34" s="65">
        <f t="shared" si="0"/>
        <v>0</v>
      </c>
      <c r="H34" s="1"/>
      <c r="I34" s="41"/>
    </row>
    <row r="35" spans="6:9">
      <c r="F35" s="1"/>
      <c r="G35" s="65">
        <f t="shared" ref="G35:G66" si="1">SUMIF($E$3:$E$195,E35,$F$3:$F$195)</f>
        <v>0</v>
      </c>
      <c r="H35" s="1"/>
      <c r="I35" s="41"/>
    </row>
    <row r="36" spans="6:9">
      <c r="F36" s="1"/>
      <c r="G36" s="65">
        <f t="shared" si="1"/>
        <v>0</v>
      </c>
      <c r="H36" s="1"/>
      <c r="I36" s="41"/>
    </row>
    <row r="37" spans="6:9">
      <c r="F37" s="1"/>
      <c r="G37" s="65">
        <f t="shared" si="1"/>
        <v>0</v>
      </c>
      <c r="H37" s="1"/>
      <c r="I37" s="41"/>
    </row>
    <row r="38" spans="6:9">
      <c r="F38" s="1"/>
      <c r="G38" s="65">
        <f t="shared" si="1"/>
        <v>0</v>
      </c>
      <c r="H38" s="1"/>
      <c r="I38" s="41"/>
    </row>
    <row r="39" spans="6:9">
      <c r="F39" s="1"/>
      <c r="G39" s="65">
        <f t="shared" si="1"/>
        <v>0</v>
      </c>
      <c r="H39" s="1"/>
      <c r="I39" s="41"/>
    </row>
    <row r="40" spans="6:9">
      <c r="F40" s="1"/>
      <c r="G40" s="65">
        <f t="shared" si="1"/>
        <v>0</v>
      </c>
      <c r="H40" s="1"/>
      <c r="I40" s="41"/>
    </row>
    <row r="41" spans="6:9">
      <c r="F41" s="1"/>
      <c r="G41" s="65">
        <f t="shared" si="1"/>
        <v>0</v>
      </c>
      <c r="H41" s="1"/>
      <c r="I41" s="41"/>
    </row>
    <row r="42" spans="6:9">
      <c r="F42" s="1"/>
      <c r="G42" s="65">
        <f t="shared" si="1"/>
        <v>0</v>
      </c>
      <c r="H42" s="1"/>
      <c r="I42" s="41"/>
    </row>
    <row r="43" spans="6:9">
      <c r="F43" s="1"/>
      <c r="G43" s="65">
        <f t="shared" si="1"/>
        <v>0</v>
      </c>
      <c r="H43" s="1"/>
      <c r="I43" s="41"/>
    </row>
    <row r="44" spans="6:9">
      <c r="F44" s="1"/>
      <c r="G44" s="65">
        <f t="shared" si="1"/>
        <v>0</v>
      </c>
      <c r="H44" s="1"/>
      <c r="I44" s="41"/>
    </row>
    <row r="45" spans="6:9">
      <c r="F45" s="1"/>
      <c r="G45" s="65">
        <f t="shared" si="1"/>
        <v>0</v>
      </c>
      <c r="H45" s="1"/>
      <c r="I45" s="41"/>
    </row>
    <row r="46" spans="6:9">
      <c r="F46" s="1"/>
      <c r="G46" s="65">
        <f t="shared" si="1"/>
        <v>0</v>
      </c>
      <c r="H46" s="1"/>
      <c r="I46" s="41"/>
    </row>
    <row r="47" spans="6:9">
      <c r="F47" s="1"/>
      <c r="G47" s="65">
        <f t="shared" si="1"/>
        <v>0</v>
      </c>
      <c r="H47" s="1"/>
      <c r="I47" s="41"/>
    </row>
    <row r="48" spans="6:9">
      <c r="F48" s="1"/>
      <c r="G48" s="65">
        <f t="shared" si="1"/>
        <v>0</v>
      </c>
      <c r="H48" s="1"/>
      <c r="I48" s="41"/>
    </row>
    <row r="49" spans="6:9">
      <c r="F49" s="1"/>
      <c r="G49" s="65">
        <f t="shared" si="1"/>
        <v>0</v>
      </c>
      <c r="H49" s="1"/>
      <c r="I49" s="41"/>
    </row>
    <row r="50" spans="6:9">
      <c r="F50" s="1"/>
      <c r="G50" s="65">
        <f t="shared" si="1"/>
        <v>0</v>
      </c>
      <c r="H50" s="1"/>
      <c r="I50" s="41"/>
    </row>
    <row r="51" spans="6:9">
      <c r="F51" s="1"/>
      <c r="G51" s="65">
        <f t="shared" si="1"/>
        <v>0</v>
      </c>
      <c r="H51" s="1"/>
      <c r="I51" s="41"/>
    </row>
    <row r="52" spans="6:9">
      <c r="F52" s="1"/>
      <c r="G52" s="65">
        <f t="shared" si="1"/>
        <v>0</v>
      </c>
      <c r="H52" s="1"/>
      <c r="I52" s="41"/>
    </row>
    <row r="53" spans="6:9">
      <c r="F53" s="1"/>
      <c r="G53" s="65">
        <f t="shared" si="1"/>
        <v>0</v>
      </c>
      <c r="H53" s="1"/>
      <c r="I53" s="41"/>
    </row>
    <row r="54" spans="6:9">
      <c r="F54" s="1"/>
      <c r="G54" s="65">
        <f t="shared" si="1"/>
        <v>0</v>
      </c>
      <c r="H54" s="1"/>
      <c r="I54" s="41"/>
    </row>
    <row r="55" spans="6:9">
      <c r="F55" s="1"/>
      <c r="G55" s="65">
        <f t="shared" si="1"/>
        <v>0</v>
      </c>
      <c r="H55" s="1"/>
      <c r="I55" s="41"/>
    </row>
    <row r="56" spans="6:9">
      <c r="F56" s="1"/>
      <c r="G56" s="65">
        <f t="shared" si="1"/>
        <v>0</v>
      </c>
      <c r="H56" s="1"/>
      <c r="I56" s="41"/>
    </row>
    <row r="57" spans="6:9">
      <c r="F57" s="1"/>
      <c r="G57" s="65">
        <f t="shared" si="1"/>
        <v>0</v>
      </c>
      <c r="H57" s="1"/>
      <c r="I57" s="41"/>
    </row>
    <row r="58" spans="6:9">
      <c r="F58" s="1"/>
      <c r="G58" s="65">
        <f t="shared" si="1"/>
        <v>0</v>
      </c>
      <c r="H58" s="1"/>
      <c r="I58" s="41"/>
    </row>
    <row r="59" spans="6:9">
      <c r="F59" s="1"/>
      <c r="G59" s="65">
        <f t="shared" si="1"/>
        <v>0</v>
      </c>
      <c r="H59" s="1"/>
      <c r="I59" s="41"/>
    </row>
    <row r="60" spans="6:9">
      <c r="F60" s="1"/>
      <c r="G60" s="65">
        <f t="shared" si="1"/>
        <v>0</v>
      </c>
      <c r="H60" s="1"/>
      <c r="I60" s="41"/>
    </row>
    <row r="61" spans="6:9">
      <c r="F61" s="1"/>
      <c r="G61" s="65">
        <f t="shared" si="1"/>
        <v>0</v>
      </c>
      <c r="H61" s="1"/>
      <c r="I61" s="41"/>
    </row>
    <row r="62" spans="6:9">
      <c r="F62" s="1"/>
      <c r="G62" s="65">
        <f t="shared" si="1"/>
        <v>0</v>
      </c>
      <c r="H62" s="1"/>
      <c r="I62" s="41"/>
    </row>
    <row r="63" spans="6:9">
      <c r="F63" s="1"/>
      <c r="G63" s="65">
        <f t="shared" si="1"/>
        <v>0</v>
      </c>
      <c r="H63" s="1"/>
      <c r="I63" s="41"/>
    </row>
    <row r="64" spans="6:9">
      <c r="F64" s="1"/>
      <c r="G64" s="65">
        <f t="shared" si="1"/>
        <v>0</v>
      </c>
      <c r="H64" s="1"/>
      <c r="I64" s="41"/>
    </row>
    <row r="65" spans="6:9">
      <c r="F65" s="1"/>
      <c r="G65" s="65">
        <f t="shared" si="1"/>
        <v>0</v>
      </c>
      <c r="H65" s="1"/>
      <c r="I65" s="41"/>
    </row>
    <row r="66" spans="6:9">
      <c r="F66" s="1"/>
      <c r="G66" s="65">
        <f t="shared" si="1"/>
        <v>0</v>
      </c>
      <c r="H66" s="1"/>
      <c r="I66" s="41"/>
    </row>
    <row r="67" spans="6:9">
      <c r="F67" s="1"/>
      <c r="G67" s="65">
        <f t="shared" ref="G67:G98" si="2">SUMIF($E$3:$E$195,E67,$F$3:$F$195)</f>
        <v>0</v>
      </c>
      <c r="H67" s="1"/>
      <c r="I67" s="41"/>
    </row>
    <row r="68" spans="6:9">
      <c r="F68" s="1"/>
      <c r="G68" s="65">
        <f t="shared" si="2"/>
        <v>0</v>
      </c>
      <c r="H68" s="1"/>
      <c r="I68" s="41"/>
    </row>
    <row r="69" spans="6:9">
      <c r="F69" s="1"/>
      <c r="G69" s="65">
        <f t="shared" si="2"/>
        <v>0</v>
      </c>
      <c r="H69" s="1"/>
      <c r="I69" s="41"/>
    </row>
    <row r="70" spans="6:9">
      <c r="F70" s="1"/>
      <c r="G70" s="65">
        <f t="shared" si="2"/>
        <v>0</v>
      </c>
      <c r="H70" s="1"/>
      <c r="I70" s="41"/>
    </row>
    <row r="71" spans="6:9">
      <c r="F71" s="1"/>
      <c r="G71" s="65">
        <f t="shared" si="2"/>
        <v>0</v>
      </c>
      <c r="H71" s="1"/>
      <c r="I71" s="41"/>
    </row>
    <row r="72" spans="6:9">
      <c r="F72" s="1"/>
      <c r="G72" s="65">
        <f t="shared" si="2"/>
        <v>0</v>
      </c>
      <c r="H72" s="1"/>
      <c r="I72" s="41"/>
    </row>
    <row r="73" spans="6:9">
      <c r="F73" s="1"/>
      <c r="G73" s="65">
        <f t="shared" si="2"/>
        <v>0</v>
      </c>
      <c r="H73" s="1"/>
      <c r="I73" s="41"/>
    </row>
    <row r="74" spans="6:9">
      <c r="F74" s="1"/>
      <c r="G74" s="65">
        <f t="shared" si="2"/>
        <v>0</v>
      </c>
      <c r="H74" s="1"/>
      <c r="I74" s="41"/>
    </row>
    <row r="75" spans="6:9">
      <c r="F75" s="1"/>
      <c r="G75" s="65">
        <f t="shared" si="2"/>
        <v>0</v>
      </c>
      <c r="H75" s="1"/>
      <c r="I75" s="41"/>
    </row>
    <row r="76" spans="6:9">
      <c r="F76" s="1"/>
      <c r="G76" s="65">
        <f t="shared" si="2"/>
        <v>0</v>
      </c>
      <c r="H76" s="1"/>
      <c r="I76" s="41"/>
    </row>
    <row r="77" spans="6:9">
      <c r="F77" s="1"/>
      <c r="G77" s="65">
        <f t="shared" si="2"/>
        <v>0</v>
      </c>
      <c r="H77" s="1"/>
      <c r="I77" s="41"/>
    </row>
    <row r="78" spans="6:9">
      <c r="F78" s="1"/>
      <c r="G78" s="65">
        <f t="shared" si="2"/>
        <v>0</v>
      </c>
      <c r="H78" s="1"/>
      <c r="I78" s="41"/>
    </row>
    <row r="79" spans="6:9">
      <c r="F79" s="1"/>
      <c r="G79" s="65">
        <f t="shared" si="2"/>
        <v>0</v>
      </c>
      <c r="H79" s="1"/>
      <c r="I79" s="41"/>
    </row>
    <row r="80" spans="6:9">
      <c r="F80" s="1"/>
      <c r="G80" s="65">
        <f t="shared" si="2"/>
        <v>0</v>
      </c>
      <c r="H80" s="1"/>
      <c r="I80" s="41"/>
    </row>
    <row r="81" spans="6:9">
      <c r="F81" s="1"/>
      <c r="G81" s="65">
        <f t="shared" si="2"/>
        <v>0</v>
      </c>
      <c r="H81" s="1"/>
      <c r="I81" s="41"/>
    </row>
    <row r="82" spans="6:9">
      <c r="F82" s="1"/>
      <c r="G82" s="65">
        <f t="shared" si="2"/>
        <v>0</v>
      </c>
      <c r="H82" s="1"/>
      <c r="I82" s="41"/>
    </row>
    <row r="83" spans="6:9">
      <c r="F83" s="1"/>
      <c r="G83" s="65">
        <f t="shared" si="2"/>
        <v>0</v>
      </c>
      <c r="H83" s="1"/>
      <c r="I83" s="41"/>
    </row>
    <row r="84" spans="6:9">
      <c r="F84" s="1"/>
      <c r="G84" s="65">
        <f t="shared" si="2"/>
        <v>0</v>
      </c>
      <c r="H84" s="1"/>
      <c r="I84" s="41"/>
    </row>
    <row r="85" spans="6:9">
      <c r="F85" s="1"/>
      <c r="G85" s="65">
        <f t="shared" si="2"/>
        <v>0</v>
      </c>
      <c r="H85" s="1"/>
      <c r="I85" s="41"/>
    </row>
    <row r="86" spans="6:9">
      <c r="F86" s="1"/>
      <c r="G86" s="65">
        <f t="shared" si="2"/>
        <v>0</v>
      </c>
      <c r="H86" s="1"/>
      <c r="I86" s="41"/>
    </row>
    <row r="87" spans="6:9">
      <c r="F87" s="1"/>
      <c r="G87" s="65">
        <f t="shared" si="2"/>
        <v>0</v>
      </c>
      <c r="H87" s="1"/>
      <c r="I87" s="41"/>
    </row>
    <row r="88" spans="6:9">
      <c r="F88" s="1"/>
      <c r="G88" s="65">
        <f t="shared" si="2"/>
        <v>0</v>
      </c>
      <c r="H88" s="1"/>
      <c r="I88" s="41"/>
    </row>
    <row r="89" spans="6:9">
      <c r="F89" s="1"/>
      <c r="G89" s="65">
        <f t="shared" si="2"/>
        <v>0</v>
      </c>
      <c r="H89" s="1"/>
      <c r="I89" s="41"/>
    </row>
    <row r="90" spans="6:9">
      <c r="F90" s="1"/>
      <c r="G90" s="65">
        <f t="shared" si="2"/>
        <v>0</v>
      </c>
      <c r="H90" s="1"/>
      <c r="I90" s="41"/>
    </row>
    <row r="91" spans="6:9">
      <c r="F91" s="1"/>
      <c r="G91" s="65">
        <f t="shared" si="2"/>
        <v>0</v>
      </c>
      <c r="H91" s="1"/>
      <c r="I91" s="41"/>
    </row>
    <row r="92" spans="6:9">
      <c r="F92" s="1"/>
      <c r="G92" s="65">
        <f t="shared" si="2"/>
        <v>0</v>
      </c>
      <c r="H92" s="1"/>
      <c r="I92" s="41"/>
    </row>
    <row r="93" spans="6:9">
      <c r="F93" s="1"/>
      <c r="G93" s="65">
        <f t="shared" si="2"/>
        <v>0</v>
      </c>
      <c r="H93" s="1"/>
      <c r="I93" s="41"/>
    </row>
    <row r="94" spans="6:9">
      <c r="F94" s="1"/>
      <c r="G94" s="65">
        <f t="shared" si="2"/>
        <v>0</v>
      </c>
      <c r="H94" s="1"/>
      <c r="I94" s="41"/>
    </row>
    <row r="95" spans="6:9">
      <c r="F95" s="1"/>
      <c r="G95" s="65">
        <f t="shared" si="2"/>
        <v>0</v>
      </c>
      <c r="H95" s="1"/>
      <c r="I95" s="41"/>
    </row>
    <row r="96" spans="6:9">
      <c r="F96" s="1"/>
      <c r="G96" s="65">
        <f t="shared" si="2"/>
        <v>0</v>
      </c>
      <c r="H96" s="1"/>
      <c r="I96" s="41"/>
    </row>
    <row r="97" spans="6:9">
      <c r="F97" s="1"/>
      <c r="G97" s="65">
        <f t="shared" si="2"/>
        <v>0</v>
      </c>
      <c r="H97" s="1"/>
      <c r="I97" s="41"/>
    </row>
    <row r="98" spans="6:9">
      <c r="F98" s="1"/>
      <c r="G98" s="65">
        <f t="shared" si="2"/>
        <v>0</v>
      </c>
      <c r="H98" s="1"/>
      <c r="I98" s="41"/>
    </row>
    <row r="99" spans="6:9">
      <c r="F99" s="1"/>
      <c r="G99" s="65">
        <f t="shared" ref="G99:G107" si="3">SUMIF($E$3:$E$195,E99,$F$3:$F$195)</f>
        <v>0</v>
      </c>
      <c r="H99" s="1"/>
      <c r="I99" s="41"/>
    </row>
    <row r="100" spans="6:9">
      <c r="F100" s="1"/>
      <c r="G100" s="65">
        <f t="shared" si="3"/>
        <v>0</v>
      </c>
      <c r="H100" s="1"/>
      <c r="I100" s="41"/>
    </row>
    <row r="101" spans="6:9">
      <c r="F101" s="1"/>
      <c r="G101" s="65">
        <f t="shared" si="3"/>
        <v>0</v>
      </c>
      <c r="H101" s="1"/>
      <c r="I101" s="41"/>
    </row>
    <row r="102" spans="6:9">
      <c r="F102" s="1"/>
      <c r="G102" s="65">
        <f t="shared" si="3"/>
        <v>0</v>
      </c>
      <c r="H102" s="1"/>
      <c r="I102" s="41"/>
    </row>
    <row r="103" spans="6:9">
      <c r="F103" s="1"/>
      <c r="G103" s="65">
        <f t="shared" si="3"/>
        <v>0</v>
      </c>
      <c r="H103" s="1"/>
      <c r="I103" s="41"/>
    </row>
    <row r="104" spans="6:9">
      <c r="F104" s="1"/>
      <c r="G104" s="65">
        <f t="shared" si="3"/>
        <v>0</v>
      </c>
      <c r="H104" s="1"/>
      <c r="I104" s="41"/>
    </row>
    <row r="105" spans="6:9">
      <c r="F105" s="1"/>
      <c r="G105" s="65">
        <f t="shared" si="3"/>
        <v>0</v>
      </c>
      <c r="H105" s="1"/>
      <c r="I105" s="41"/>
    </row>
    <row r="106" spans="6:9">
      <c r="F106" s="1"/>
      <c r="G106" s="65">
        <f t="shared" si="3"/>
        <v>0</v>
      </c>
      <c r="H106" s="1"/>
      <c r="I106" s="41"/>
    </row>
    <row r="107" spans="6:9">
      <c r="F107" s="1"/>
      <c r="G107" s="65">
        <f t="shared" si="3"/>
        <v>0</v>
      </c>
      <c r="H107" s="1"/>
      <c r="I107" s="41"/>
    </row>
  </sheetData>
  <autoFilter ref="A2:H107" xr:uid="{24EA1ED5-57AA-4AA1-8222-7008450564B8}"/>
  <phoneticPr fontId="11" type="noConversion"/>
  <conditionalFormatting sqref="G3:G495">
    <cfRule type="cellIs" dxfId="18" priority="2" operator="greaterThan">
      <formula>12.8</formula>
    </cfRule>
    <cfRule type="cellIs" dxfId="17" priority="5" operator="lessThanOrEqual">
      <formula>12.8</formula>
    </cfRule>
  </conditionalFormatting>
  <conditionalFormatting sqref="H1">
    <cfRule type="cellIs" dxfId="16" priority="1" operator="lessThanOrEqual">
      <formula>64</formula>
    </cfRule>
    <cfRule type="cellIs" dxfId="15" priority="3" operator="greaterThan">
      <formula>64</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42C9B-A56A-4322-A3E9-B81A625DE60A}">
  <dimension ref="A1:K303"/>
  <sheetViews>
    <sheetView zoomScaleNormal="100" workbookViewId="0">
      <pane ySplit="1" topLeftCell="B2" activePane="bottomLeft" state="frozen"/>
      <selection pane="bottomLeft" activeCell="B29" sqref="B29"/>
    </sheetView>
  </sheetViews>
  <sheetFormatPr defaultRowHeight="14.45"/>
  <cols>
    <col min="1" max="1" width="10.42578125" customWidth="1"/>
    <col min="2" max="2" width="38.5703125" customWidth="1"/>
    <col min="3" max="3" width="11" customWidth="1"/>
    <col min="4" max="4" width="18.7109375" bestFit="1" customWidth="1"/>
    <col min="5" max="5" width="27.7109375" customWidth="1"/>
    <col min="6" max="6" width="21.140625" customWidth="1"/>
    <col min="7" max="7" width="19" hidden="1" customWidth="1"/>
    <col min="8" max="8" width="10.7109375" customWidth="1"/>
    <col min="9" max="9" width="14.28515625" bestFit="1" customWidth="1"/>
    <col min="10" max="10" width="16.28515625" bestFit="1" customWidth="1"/>
    <col min="11" max="11" width="17.85546875" customWidth="1"/>
  </cols>
  <sheetData>
    <row r="1" spans="1:11" ht="57.6">
      <c r="A1" s="66" t="s">
        <v>2</v>
      </c>
      <c r="B1" s="66" t="s">
        <v>3</v>
      </c>
      <c r="C1" s="66" t="s">
        <v>0</v>
      </c>
      <c r="D1" s="66" t="s">
        <v>1</v>
      </c>
      <c r="E1" s="66" t="s">
        <v>326</v>
      </c>
      <c r="F1" s="66" t="s">
        <v>4</v>
      </c>
      <c r="G1" s="66"/>
      <c r="H1" s="67" t="s">
        <v>328</v>
      </c>
      <c r="I1" s="68" t="s">
        <v>329</v>
      </c>
      <c r="J1" s="37" t="s">
        <v>330</v>
      </c>
      <c r="K1" s="69" t="s">
        <v>331</v>
      </c>
    </row>
    <row r="2" spans="1:11">
      <c r="A2" s="63">
        <v>95156</v>
      </c>
      <c r="B2" s="64" t="s">
        <v>81</v>
      </c>
      <c r="C2" s="64">
        <v>145</v>
      </c>
      <c r="D2" s="64" t="s">
        <v>29</v>
      </c>
      <c r="E2" s="64" t="s">
        <v>29</v>
      </c>
      <c r="F2" s="64">
        <v>5</v>
      </c>
      <c r="G2" s="64"/>
      <c r="H2" s="64">
        <v>6.54</v>
      </c>
      <c r="I2" s="64">
        <v>0.25928465577181398</v>
      </c>
      <c r="J2" t="s">
        <v>332</v>
      </c>
      <c r="K2" s="70">
        <v>44866.763888888891</v>
      </c>
    </row>
    <row r="3" spans="1:11">
      <c r="A3" s="63">
        <v>94002</v>
      </c>
      <c r="B3" s="64" t="s">
        <v>17</v>
      </c>
      <c r="C3" s="64">
        <v>2005</v>
      </c>
      <c r="D3" s="64" t="s">
        <v>13</v>
      </c>
      <c r="E3" s="64" t="s">
        <v>13</v>
      </c>
      <c r="F3" s="64">
        <v>5</v>
      </c>
      <c r="G3" s="64"/>
      <c r="H3" s="64">
        <v>6</v>
      </c>
      <c r="I3" s="64">
        <v>0.66505172306150795</v>
      </c>
      <c r="J3" t="s">
        <v>332</v>
      </c>
      <c r="K3" s="70">
        <v>44866.513888888891</v>
      </c>
    </row>
    <row r="4" spans="1:11">
      <c r="A4" s="63">
        <v>95297</v>
      </c>
      <c r="B4" s="64" t="s">
        <v>117</v>
      </c>
      <c r="C4" s="64">
        <v>2023</v>
      </c>
      <c r="D4" s="64" t="s">
        <v>8</v>
      </c>
      <c r="E4" s="64" t="s">
        <v>8</v>
      </c>
      <c r="F4" s="64">
        <v>3</v>
      </c>
      <c r="G4" s="64"/>
      <c r="H4" s="64">
        <v>6</v>
      </c>
      <c r="I4" s="64">
        <v>0.65221139492709201</v>
      </c>
      <c r="J4" t="s">
        <v>332</v>
      </c>
      <c r="K4" s="70">
        <v>44866.476388888892</v>
      </c>
    </row>
    <row r="5" spans="1:11">
      <c r="A5" s="63">
        <v>95113</v>
      </c>
      <c r="B5" s="64" t="s">
        <v>38</v>
      </c>
      <c r="C5" s="64">
        <v>2023</v>
      </c>
      <c r="D5" s="64" t="s">
        <v>8</v>
      </c>
      <c r="E5" s="64" t="s">
        <v>8</v>
      </c>
      <c r="F5" s="64">
        <v>1.25</v>
      </c>
      <c r="G5" s="64"/>
      <c r="H5" s="64">
        <v>6</v>
      </c>
      <c r="I5" s="64">
        <v>0.56115519524896895</v>
      </c>
      <c r="J5" t="s">
        <v>332</v>
      </c>
      <c r="K5" s="70">
        <v>44866.387499999997</v>
      </c>
    </row>
    <row r="6" spans="1:11">
      <c r="A6" s="63">
        <v>95244</v>
      </c>
      <c r="B6" s="64" t="s">
        <v>338</v>
      </c>
      <c r="C6" s="64">
        <v>2023</v>
      </c>
      <c r="D6" s="64" t="s">
        <v>8</v>
      </c>
      <c r="E6" s="64" t="s">
        <v>8</v>
      </c>
      <c r="F6" s="64">
        <v>2</v>
      </c>
      <c r="G6" s="64"/>
      <c r="H6" s="64">
        <v>6</v>
      </c>
      <c r="I6" s="64">
        <v>0.47337964441167601</v>
      </c>
      <c r="J6" t="s">
        <v>332</v>
      </c>
      <c r="K6" s="70">
        <v>44866.43472222222</v>
      </c>
    </row>
    <row r="7" spans="1:11">
      <c r="A7" s="63">
        <v>95241</v>
      </c>
      <c r="B7" s="64" t="s">
        <v>71</v>
      </c>
      <c r="C7" s="64">
        <v>2023</v>
      </c>
      <c r="D7" s="64" t="s">
        <v>8</v>
      </c>
      <c r="E7" s="64" t="s">
        <v>8</v>
      </c>
      <c r="F7" s="64">
        <v>2</v>
      </c>
      <c r="G7" s="64"/>
      <c r="H7" s="64">
        <v>6</v>
      </c>
      <c r="I7" s="64">
        <v>0.45008355335933398</v>
      </c>
      <c r="J7" t="s">
        <v>332</v>
      </c>
      <c r="K7" s="70">
        <v>44866.429166666669</v>
      </c>
    </row>
    <row r="8" spans="1:11">
      <c r="A8" s="63">
        <v>95288</v>
      </c>
      <c r="B8" s="64" t="s">
        <v>116</v>
      </c>
      <c r="C8" s="64">
        <v>24</v>
      </c>
      <c r="D8" s="64" t="s">
        <v>20</v>
      </c>
      <c r="E8" s="64" t="s">
        <v>20</v>
      </c>
      <c r="F8" s="64">
        <v>5</v>
      </c>
      <c r="G8" s="64"/>
      <c r="H8" s="64">
        <v>6</v>
      </c>
      <c r="I8" s="64">
        <v>0.35424836709683799</v>
      </c>
      <c r="J8" t="s">
        <v>332</v>
      </c>
      <c r="K8" s="70">
        <v>44866.549305555556</v>
      </c>
    </row>
    <row r="9" spans="1:11">
      <c r="A9" s="63">
        <v>95273</v>
      </c>
      <c r="B9" s="64" t="s">
        <v>115</v>
      </c>
      <c r="C9" s="64">
        <v>2023</v>
      </c>
      <c r="D9" s="64" t="s">
        <v>8</v>
      </c>
      <c r="E9" s="64" t="s">
        <v>8</v>
      </c>
      <c r="F9" s="64">
        <v>2</v>
      </c>
      <c r="G9" s="64"/>
      <c r="H9" s="64">
        <v>6</v>
      </c>
      <c r="I9" s="64">
        <v>0.35412183830300797</v>
      </c>
      <c r="J9" t="s">
        <v>332</v>
      </c>
      <c r="K9" s="70">
        <v>44866.442361111112</v>
      </c>
    </row>
    <row r="10" spans="1:11">
      <c r="A10" s="63">
        <v>95463</v>
      </c>
      <c r="B10" s="64" t="s">
        <v>125</v>
      </c>
      <c r="C10" s="64">
        <v>21</v>
      </c>
      <c r="D10" s="64" t="s">
        <v>73</v>
      </c>
      <c r="E10" s="64" t="s">
        <v>73</v>
      </c>
      <c r="F10" s="64">
        <v>2</v>
      </c>
      <c r="G10" s="64"/>
      <c r="H10" s="64">
        <v>6</v>
      </c>
      <c r="I10" s="64">
        <v>0.28014525283834901</v>
      </c>
      <c r="J10" t="s">
        <v>332</v>
      </c>
      <c r="K10" s="70">
        <v>44866.75277777778</v>
      </c>
    </row>
    <row r="11" spans="1:11">
      <c r="A11" s="63">
        <v>95389</v>
      </c>
      <c r="B11" s="64" t="s">
        <v>123</v>
      </c>
      <c r="C11" s="64">
        <v>21</v>
      </c>
      <c r="D11" s="64" t="s">
        <v>73</v>
      </c>
      <c r="E11" s="64" t="s">
        <v>73</v>
      </c>
      <c r="F11" s="64">
        <v>2</v>
      </c>
      <c r="G11" s="64"/>
      <c r="H11" s="64">
        <v>6</v>
      </c>
      <c r="I11" s="64">
        <v>0.13104008749749399</v>
      </c>
      <c r="J11" t="s">
        <v>332</v>
      </c>
      <c r="K11" s="70">
        <v>44866.730555555558</v>
      </c>
    </row>
    <row r="12" spans="1:11">
      <c r="A12" s="63">
        <v>95420</v>
      </c>
      <c r="B12" s="64" t="s">
        <v>124</v>
      </c>
      <c r="C12" s="64">
        <v>80</v>
      </c>
      <c r="D12" s="64" t="s">
        <v>36</v>
      </c>
      <c r="E12" s="64" t="s">
        <v>36</v>
      </c>
      <c r="F12" s="64">
        <v>5</v>
      </c>
      <c r="G12" s="64"/>
      <c r="H12" s="64">
        <v>6</v>
      </c>
      <c r="I12" s="64">
        <v>5.1847588659789997E-3</v>
      </c>
      <c r="J12" t="s">
        <v>332</v>
      </c>
      <c r="K12" s="70">
        <v>44866.605555555558</v>
      </c>
    </row>
    <row r="13" spans="1:11">
      <c r="A13" s="63">
        <v>95372</v>
      </c>
      <c r="B13" s="64" t="s">
        <v>156</v>
      </c>
      <c r="C13" s="64">
        <v>1085</v>
      </c>
      <c r="D13" s="64" t="s">
        <v>39</v>
      </c>
      <c r="E13" s="64" t="s">
        <v>39</v>
      </c>
      <c r="F13" s="64">
        <v>2</v>
      </c>
      <c r="G13" s="64"/>
      <c r="H13" s="64">
        <v>5.95</v>
      </c>
      <c r="I13" s="64">
        <v>0.497715425215354</v>
      </c>
      <c r="J13" t="s">
        <v>332</v>
      </c>
      <c r="K13" s="70">
        <v>44866.635416666664</v>
      </c>
    </row>
    <row r="14" spans="1:11">
      <c r="A14" s="63">
        <v>92566</v>
      </c>
      <c r="B14" s="64" t="s">
        <v>161</v>
      </c>
      <c r="C14" s="64">
        <v>152</v>
      </c>
      <c r="D14" s="64" t="s">
        <v>158</v>
      </c>
      <c r="E14" s="64" t="s">
        <v>158</v>
      </c>
      <c r="F14" s="64">
        <v>2</v>
      </c>
      <c r="G14" s="64"/>
      <c r="H14" s="64">
        <v>5.83</v>
      </c>
      <c r="I14" s="64">
        <v>5.163457094473E-2</v>
      </c>
      <c r="J14" t="s">
        <v>332</v>
      </c>
      <c r="K14" s="70">
        <v>44866.661805555559</v>
      </c>
    </row>
    <row r="15" spans="1:11">
      <c r="A15" s="63">
        <v>95182</v>
      </c>
      <c r="B15" s="64" t="s">
        <v>59</v>
      </c>
      <c r="C15" s="64">
        <v>145</v>
      </c>
      <c r="D15" s="64" t="s">
        <v>29</v>
      </c>
      <c r="E15" s="64" t="s">
        <v>29</v>
      </c>
      <c r="F15" s="64">
        <v>5</v>
      </c>
      <c r="G15" s="64"/>
      <c r="H15" s="64">
        <v>5.76</v>
      </c>
      <c r="I15" s="64">
        <v>3.1323133697314001E-2</v>
      </c>
      <c r="J15" t="s">
        <v>332</v>
      </c>
      <c r="K15" s="70">
        <v>44866.677083333336</v>
      </c>
    </row>
    <row r="16" spans="1:11">
      <c r="A16" s="63">
        <v>95070</v>
      </c>
      <c r="B16" s="64" t="s">
        <v>163</v>
      </c>
      <c r="C16" s="64">
        <v>343</v>
      </c>
      <c r="D16" s="64" t="s">
        <v>24</v>
      </c>
      <c r="E16" s="64" t="s">
        <v>339</v>
      </c>
      <c r="F16" s="64">
        <v>5</v>
      </c>
      <c r="G16" s="64"/>
      <c r="H16" s="64">
        <v>5.71</v>
      </c>
      <c r="I16" s="64">
        <v>0.38238872060278301</v>
      </c>
      <c r="J16" t="s">
        <v>332</v>
      </c>
      <c r="K16" s="70">
        <v>44866.328472222223</v>
      </c>
    </row>
    <row r="17" spans="1:11">
      <c r="A17" s="63">
        <v>95129</v>
      </c>
      <c r="B17" s="64" t="s">
        <v>42</v>
      </c>
      <c r="C17" s="64">
        <v>24</v>
      </c>
      <c r="D17" s="64" t="s">
        <v>20</v>
      </c>
      <c r="E17" s="64" t="s">
        <v>20</v>
      </c>
      <c r="F17" s="64">
        <v>2</v>
      </c>
      <c r="G17" s="64"/>
      <c r="H17" s="64">
        <v>5.65</v>
      </c>
      <c r="I17" s="64">
        <v>7.8454321691149992E-3</v>
      </c>
      <c r="J17" t="s">
        <v>332</v>
      </c>
      <c r="K17" s="70">
        <v>44866.53402777778</v>
      </c>
    </row>
    <row r="18" spans="1:11">
      <c r="A18" s="63">
        <v>93921</v>
      </c>
      <c r="B18" s="64" t="s">
        <v>162</v>
      </c>
      <c r="C18" s="64">
        <v>152</v>
      </c>
      <c r="D18" s="64" t="s">
        <v>158</v>
      </c>
      <c r="E18" s="64" t="s">
        <v>158</v>
      </c>
      <c r="F18" s="64">
        <v>2</v>
      </c>
      <c r="G18" s="64"/>
      <c r="H18" s="64">
        <v>5.63</v>
      </c>
      <c r="I18" s="64">
        <v>0.61995484082916497</v>
      </c>
      <c r="J18" t="s">
        <v>332</v>
      </c>
      <c r="K18" s="70">
        <v>44866.661805555559</v>
      </c>
    </row>
    <row r="19" spans="1:11">
      <c r="A19" s="63">
        <v>95093</v>
      </c>
      <c r="B19" s="64" t="s">
        <v>167</v>
      </c>
      <c r="C19" s="64">
        <v>36</v>
      </c>
      <c r="D19" s="64" t="s">
        <v>55</v>
      </c>
      <c r="E19" s="64" t="s">
        <v>55</v>
      </c>
      <c r="F19" s="64">
        <v>5</v>
      </c>
      <c r="G19" s="64"/>
      <c r="H19" s="64">
        <v>5.59</v>
      </c>
      <c r="I19" s="64">
        <v>0.403592892910347</v>
      </c>
      <c r="J19" t="s">
        <v>332</v>
      </c>
      <c r="K19" s="70">
        <v>44866.413888888892</v>
      </c>
    </row>
    <row r="20" spans="1:11">
      <c r="A20" s="63">
        <v>95097</v>
      </c>
      <c r="B20" s="64" t="s">
        <v>168</v>
      </c>
      <c r="C20" s="64">
        <v>36</v>
      </c>
      <c r="D20" s="64" t="s">
        <v>55</v>
      </c>
      <c r="E20" s="64" t="s">
        <v>55</v>
      </c>
      <c r="F20" s="64">
        <v>1.5</v>
      </c>
      <c r="G20" s="64"/>
      <c r="H20" s="64">
        <v>5.57</v>
      </c>
      <c r="I20" s="64">
        <v>0.24384008587373299</v>
      </c>
      <c r="J20" t="s">
        <v>332</v>
      </c>
      <c r="K20" s="70">
        <v>44866.414583333331</v>
      </c>
    </row>
    <row r="21" spans="1:11">
      <c r="A21" s="63">
        <v>95384</v>
      </c>
      <c r="B21" s="64" t="s">
        <v>164</v>
      </c>
      <c r="C21" s="64">
        <v>145</v>
      </c>
      <c r="D21" s="64" t="s">
        <v>29</v>
      </c>
      <c r="E21" s="64" t="s">
        <v>29</v>
      </c>
      <c r="F21" s="64">
        <v>5</v>
      </c>
      <c r="G21" s="64"/>
      <c r="H21" s="64">
        <v>5.56</v>
      </c>
      <c r="I21" s="64">
        <v>0.47615458257288001</v>
      </c>
      <c r="J21" t="s">
        <v>332</v>
      </c>
      <c r="K21" s="70">
        <v>44866.643750000003</v>
      </c>
    </row>
    <row r="22" spans="1:11">
      <c r="A22" s="63">
        <v>92998</v>
      </c>
      <c r="B22" s="64" t="s">
        <v>340</v>
      </c>
      <c r="C22" s="64">
        <v>136</v>
      </c>
      <c r="D22" s="64" t="s">
        <v>63</v>
      </c>
      <c r="E22" s="64" t="s">
        <v>63</v>
      </c>
      <c r="F22" s="64">
        <v>5</v>
      </c>
      <c r="G22" s="64"/>
      <c r="H22" s="64">
        <v>5</v>
      </c>
      <c r="I22" s="64">
        <v>0.88110871529523405</v>
      </c>
      <c r="J22" t="s">
        <v>332</v>
      </c>
      <c r="K22" s="70">
        <v>44866.333333333336</v>
      </c>
    </row>
    <row r="23" spans="1:11">
      <c r="A23" s="63">
        <v>95267</v>
      </c>
      <c r="B23" s="64" t="s">
        <v>172</v>
      </c>
      <c r="C23" s="64">
        <v>343</v>
      </c>
      <c r="D23" s="64" t="s">
        <v>24</v>
      </c>
      <c r="E23" s="64" t="s">
        <v>339</v>
      </c>
      <c r="F23" s="64">
        <v>3</v>
      </c>
      <c r="G23" s="64"/>
      <c r="H23" s="64">
        <v>5</v>
      </c>
      <c r="I23" s="64">
        <v>0.56684434422420604</v>
      </c>
      <c r="J23" t="s">
        <v>332</v>
      </c>
      <c r="K23" s="70">
        <v>44866.772222222222</v>
      </c>
    </row>
    <row r="24" spans="1:11">
      <c r="A24" s="63">
        <v>95299</v>
      </c>
      <c r="B24" s="64" t="s">
        <v>174</v>
      </c>
      <c r="C24" s="64">
        <v>174</v>
      </c>
      <c r="D24" s="64" t="s">
        <v>173</v>
      </c>
      <c r="E24" s="64" t="s">
        <v>173</v>
      </c>
      <c r="F24" s="64">
        <v>1.63</v>
      </c>
      <c r="G24" s="64"/>
      <c r="H24" s="64">
        <v>5</v>
      </c>
      <c r="I24" s="64">
        <v>0.29673525690364899</v>
      </c>
      <c r="J24" t="s">
        <v>332</v>
      </c>
      <c r="K24" s="70">
        <v>44866.443055555559</v>
      </c>
    </row>
    <row r="25" spans="1:11">
      <c r="A25" s="63">
        <v>95221</v>
      </c>
      <c r="B25" s="64" t="s">
        <v>171</v>
      </c>
      <c r="C25" s="64">
        <v>2023</v>
      </c>
      <c r="D25" s="64" t="s">
        <v>8</v>
      </c>
      <c r="E25" s="64" t="s">
        <v>8</v>
      </c>
      <c r="F25" s="64">
        <v>5</v>
      </c>
      <c r="G25" s="64"/>
      <c r="H25" s="64">
        <v>5</v>
      </c>
      <c r="I25" s="64">
        <v>0.17474989659763501</v>
      </c>
      <c r="J25" t="s">
        <v>332</v>
      </c>
      <c r="K25" s="70">
        <v>44866.40902777778</v>
      </c>
    </row>
    <row r="26" spans="1:11">
      <c r="A26" s="63">
        <v>94687</v>
      </c>
      <c r="B26" s="64" t="s">
        <v>341</v>
      </c>
      <c r="C26" s="64">
        <v>87</v>
      </c>
      <c r="D26" s="64" t="s">
        <v>341</v>
      </c>
      <c r="E26" s="64" t="s">
        <v>342</v>
      </c>
      <c r="F26" s="64">
        <v>2</v>
      </c>
      <c r="G26" s="64"/>
      <c r="H26" s="64">
        <v>7.25</v>
      </c>
      <c r="I26" s="64" t="s">
        <v>343</v>
      </c>
      <c r="J26" s="64"/>
      <c r="K26" s="70">
        <v>44873.412499999999</v>
      </c>
    </row>
    <row r="27" spans="1:11">
      <c r="A27" s="63">
        <v>94960</v>
      </c>
      <c r="B27" s="64" t="s">
        <v>344</v>
      </c>
      <c r="C27" s="64">
        <v>216</v>
      </c>
      <c r="D27" s="64" t="s">
        <v>344</v>
      </c>
      <c r="E27" s="64" t="s">
        <v>342</v>
      </c>
      <c r="F27" s="64">
        <v>2</v>
      </c>
      <c r="G27" s="64"/>
      <c r="H27" s="64">
        <v>5.0999999999999996</v>
      </c>
      <c r="I27" s="64" t="s">
        <v>343</v>
      </c>
      <c r="J27" s="64"/>
      <c r="K27" s="70">
        <v>44873.411111111112</v>
      </c>
    </row>
    <row r="28" spans="1:11">
      <c r="A28" s="63">
        <v>98125</v>
      </c>
      <c r="B28" s="64" t="s">
        <v>345</v>
      </c>
      <c r="C28" s="64">
        <v>1085</v>
      </c>
      <c r="D28" s="64" t="s">
        <v>39</v>
      </c>
      <c r="E28" s="64" t="s">
        <v>346</v>
      </c>
      <c r="F28" s="64">
        <v>2</v>
      </c>
      <c r="G28" s="64"/>
      <c r="H28" s="64">
        <v>7.25</v>
      </c>
      <c r="I28" s="64" t="s">
        <v>343</v>
      </c>
      <c r="J28" s="64"/>
      <c r="K28" s="70">
        <v>44964.398611111108</v>
      </c>
    </row>
    <row r="29" spans="1:11">
      <c r="A29" s="63">
        <v>99666</v>
      </c>
      <c r="B29" s="64" t="s">
        <v>347</v>
      </c>
      <c r="C29" s="64">
        <v>343</v>
      </c>
      <c r="D29" s="64" t="s">
        <v>24</v>
      </c>
      <c r="E29" s="64" t="s">
        <v>339</v>
      </c>
      <c r="F29" s="64">
        <v>3</v>
      </c>
      <c r="G29" s="64"/>
      <c r="H29" s="64">
        <v>6.25</v>
      </c>
      <c r="I29" s="64" t="s">
        <v>343</v>
      </c>
      <c r="J29" s="64"/>
      <c r="K29" s="70">
        <v>44971.555555555555</v>
      </c>
    </row>
    <row r="30" spans="1:11">
      <c r="A30" s="63">
        <v>106146</v>
      </c>
      <c r="B30" s="64" t="s">
        <v>64</v>
      </c>
      <c r="C30" s="64">
        <v>136</v>
      </c>
      <c r="D30" s="64" t="s">
        <v>63</v>
      </c>
      <c r="E30" s="64" t="s">
        <v>348</v>
      </c>
      <c r="F30" s="64">
        <v>5</v>
      </c>
      <c r="G30" s="64"/>
      <c r="H30" s="64">
        <v>6.25</v>
      </c>
      <c r="I30" s="64" t="s">
        <v>343</v>
      </c>
      <c r="J30" s="64"/>
      <c r="K30" s="70">
        <v>45062.283333333333</v>
      </c>
    </row>
    <row r="31" spans="1:11">
      <c r="A31" s="63">
        <v>106145</v>
      </c>
      <c r="B31" s="64" t="s">
        <v>169</v>
      </c>
      <c r="C31" s="64">
        <v>136</v>
      </c>
      <c r="D31" s="64" t="s">
        <v>63</v>
      </c>
      <c r="E31" s="64" t="s">
        <v>348</v>
      </c>
      <c r="F31" s="64">
        <v>4</v>
      </c>
      <c r="G31" s="64"/>
      <c r="H31" s="64">
        <v>6.1</v>
      </c>
      <c r="I31" s="64" t="s">
        <v>343</v>
      </c>
      <c r="J31" s="64"/>
      <c r="K31" s="70">
        <v>45062.282638888886</v>
      </c>
    </row>
    <row r="32" spans="1:11">
      <c r="A32" s="63">
        <v>106752</v>
      </c>
      <c r="B32" s="64" t="s">
        <v>200</v>
      </c>
      <c r="C32" s="64">
        <v>2032</v>
      </c>
      <c r="D32" s="64" t="s">
        <v>200</v>
      </c>
      <c r="E32" s="64" t="s">
        <v>349</v>
      </c>
      <c r="F32" s="64">
        <v>4.9980000000000002</v>
      </c>
      <c r="G32" s="64"/>
      <c r="H32" s="64">
        <v>5</v>
      </c>
      <c r="I32" s="64" t="s">
        <v>343</v>
      </c>
      <c r="J32" s="64"/>
      <c r="K32" s="70">
        <v>45070.659722222219</v>
      </c>
    </row>
    <row r="33" spans="1:11">
      <c r="A33" s="63">
        <v>106960</v>
      </c>
      <c r="B33" s="64" t="s">
        <v>350</v>
      </c>
      <c r="C33" s="64">
        <v>198</v>
      </c>
      <c r="D33" s="64" t="s">
        <v>350</v>
      </c>
      <c r="E33" s="64" t="s">
        <v>349</v>
      </c>
      <c r="F33" s="64">
        <v>2</v>
      </c>
      <c r="G33" s="64"/>
      <c r="H33" s="64">
        <v>5</v>
      </c>
      <c r="I33" s="64" t="s">
        <v>343</v>
      </c>
      <c r="J33" s="64"/>
      <c r="K33" s="70">
        <v>45071.470138888886</v>
      </c>
    </row>
    <row r="34" spans="1:11">
      <c r="A34" s="63">
        <v>106991</v>
      </c>
      <c r="B34" s="64" t="s">
        <v>351</v>
      </c>
      <c r="C34" s="64">
        <v>2054</v>
      </c>
      <c r="D34" s="64" t="s">
        <v>352</v>
      </c>
      <c r="E34" s="64" t="s">
        <v>352</v>
      </c>
      <c r="F34" s="64">
        <v>1.95</v>
      </c>
      <c r="G34" s="64"/>
      <c r="H34" s="64">
        <v>7.25</v>
      </c>
      <c r="I34" s="64" t="s">
        <v>343</v>
      </c>
      <c r="J34" s="64"/>
      <c r="K34" s="70">
        <v>45075.763888888891</v>
      </c>
    </row>
    <row r="35" spans="1:11">
      <c r="A35" s="63">
        <v>107543</v>
      </c>
      <c r="B35" s="64" t="s">
        <v>353</v>
      </c>
      <c r="C35" s="64">
        <v>4</v>
      </c>
      <c r="D35" s="64" t="s">
        <v>27</v>
      </c>
      <c r="E35" s="64" t="s">
        <v>27</v>
      </c>
      <c r="F35" s="64">
        <v>4</v>
      </c>
      <c r="G35" s="64"/>
      <c r="H35" s="64">
        <v>7</v>
      </c>
      <c r="I35" s="64" t="s">
        <v>343</v>
      </c>
      <c r="J35" s="64"/>
      <c r="K35" s="70">
        <v>45078.632638888892</v>
      </c>
    </row>
    <row r="36" spans="1:11">
      <c r="A36" s="63">
        <v>106509</v>
      </c>
      <c r="B36" s="64" t="s">
        <v>354</v>
      </c>
      <c r="C36" s="64">
        <v>145</v>
      </c>
      <c r="D36" s="64" t="s">
        <v>29</v>
      </c>
      <c r="E36" s="64" t="s">
        <v>29</v>
      </c>
      <c r="F36" s="64">
        <v>5</v>
      </c>
      <c r="G36" s="64"/>
      <c r="H36" s="64">
        <v>5.44</v>
      </c>
      <c r="I36" s="64" t="s">
        <v>343</v>
      </c>
      <c r="J36" s="64"/>
      <c r="K36" s="70">
        <v>45078.466666666667</v>
      </c>
    </row>
    <row r="37" spans="1:11">
      <c r="A37" s="63">
        <v>107542</v>
      </c>
      <c r="B37" s="64" t="s">
        <v>355</v>
      </c>
      <c r="C37" s="64">
        <v>2021</v>
      </c>
      <c r="D37" s="64" t="s">
        <v>356</v>
      </c>
      <c r="E37" s="64" t="s">
        <v>356</v>
      </c>
      <c r="F37" s="64">
        <v>5</v>
      </c>
      <c r="G37" s="64"/>
      <c r="H37" s="64">
        <v>5</v>
      </c>
      <c r="I37" s="64" t="s">
        <v>343</v>
      </c>
      <c r="J37" s="64"/>
      <c r="K37" s="70">
        <v>45078.444444444445</v>
      </c>
    </row>
    <row r="38" spans="1:11">
      <c r="A38" s="63">
        <v>110077</v>
      </c>
      <c r="B38" s="64" t="s">
        <v>357</v>
      </c>
      <c r="C38" s="64">
        <v>343</v>
      </c>
      <c r="D38" s="64" t="s">
        <v>24</v>
      </c>
      <c r="E38" s="64" t="s">
        <v>339</v>
      </c>
      <c r="F38" s="64">
        <v>5</v>
      </c>
      <c r="G38" s="64"/>
      <c r="H38" s="64">
        <v>9.25</v>
      </c>
      <c r="I38" s="64" t="s">
        <v>343</v>
      </c>
      <c r="J38" s="64"/>
      <c r="K38" s="70">
        <v>45103.38958333333</v>
      </c>
    </row>
    <row r="39" spans="1:11">
      <c r="A39" s="63">
        <v>107426</v>
      </c>
      <c r="B39" s="64" t="s">
        <v>358</v>
      </c>
      <c r="C39" s="64">
        <v>2090</v>
      </c>
      <c r="D39" s="64" t="s">
        <v>359</v>
      </c>
      <c r="E39" s="64" t="s">
        <v>360</v>
      </c>
      <c r="F39" s="64">
        <v>5</v>
      </c>
      <c r="G39" s="64"/>
      <c r="H39" s="64">
        <v>6</v>
      </c>
      <c r="I39" s="64" t="s">
        <v>343</v>
      </c>
      <c r="J39" s="64"/>
      <c r="K39" s="70">
        <v>45104.354166666664</v>
      </c>
    </row>
    <row r="40" spans="1:11">
      <c r="A40" s="63">
        <v>107519</v>
      </c>
      <c r="B40" s="64" t="s">
        <v>361</v>
      </c>
      <c r="C40" s="64">
        <v>2090</v>
      </c>
      <c r="D40" s="64" t="s">
        <v>359</v>
      </c>
      <c r="E40" s="64" t="s">
        <v>360</v>
      </c>
      <c r="F40" s="64">
        <v>5</v>
      </c>
      <c r="G40" s="64"/>
      <c r="H40" s="64">
        <v>6</v>
      </c>
      <c r="I40" s="64" t="s">
        <v>343</v>
      </c>
      <c r="J40" s="64"/>
      <c r="K40" s="70">
        <v>45104.355555555558</v>
      </c>
    </row>
    <row r="41" spans="1:11">
      <c r="A41" s="63">
        <v>107541</v>
      </c>
      <c r="B41" s="64" t="s">
        <v>362</v>
      </c>
      <c r="C41" s="64">
        <v>2090</v>
      </c>
      <c r="D41" s="64" t="s">
        <v>359</v>
      </c>
      <c r="E41" s="64" t="s">
        <v>360</v>
      </c>
      <c r="F41" s="64">
        <v>5</v>
      </c>
      <c r="G41" s="64"/>
      <c r="H41" s="64">
        <v>6</v>
      </c>
      <c r="I41" s="64" t="s">
        <v>343</v>
      </c>
      <c r="J41" s="64"/>
      <c r="K41" s="70">
        <v>45104.355555555558</v>
      </c>
    </row>
    <row r="42" spans="1:11">
      <c r="A42" s="63">
        <v>111081</v>
      </c>
      <c r="B42" s="64" t="s">
        <v>363</v>
      </c>
      <c r="C42" s="64">
        <v>145</v>
      </c>
      <c r="D42" s="64" t="s">
        <v>29</v>
      </c>
      <c r="E42" s="64" t="s">
        <v>29</v>
      </c>
      <c r="F42" s="64">
        <v>5</v>
      </c>
      <c r="G42" s="64"/>
      <c r="H42" s="64">
        <v>7.1</v>
      </c>
      <c r="I42" s="64" t="s">
        <v>343</v>
      </c>
      <c r="J42" s="64"/>
      <c r="K42" s="70">
        <v>45113.413194444445</v>
      </c>
    </row>
    <row r="43" spans="1:11">
      <c r="A43" s="46"/>
      <c r="F43" s="1"/>
      <c r="G43" s="1"/>
      <c r="H43" s="1"/>
      <c r="I43" s="41"/>
      <c r="J43" s="41"/>
    </row>
    <row r="44" spans="1:11">
      <c r="A44" s="46"/>
      <c r="F44" s="1"/>
      <c r="G44" s="1"/>
      <c r="H44" s="1"/>
      <c r="I44" s="41"/>
      <c r="J44" s="41"/>
    </row>
    <row r="45" spans="1:11">
      <c r="F45" s="1"/>
      <c r="G45" s="1"/>
      <c r="H45" s="1"/>
      <c r="I45" s="41"/>
      <c r="J45" s="41"/>
    </row>
    <row r="46" spans="1:11">
      <c r="F46" s="1"/>
      <c r="G46" s="1"/>
      <c r="H46" s="1"/>
      <c r="I46" s="41"/>
      <c r="J46" s="41"/>
    </row>
    <row r="47" spans="1:11">
      <c r="F47" s="1"/>
      <c r="G47" s="1"/>
      <c r="H47" s="1"/>
      <c r="I47" s="41"/>
      <c r="J47" s="41"/>
    </row>
    <row r="48" spans="1:11">
      <c r="F48" s="1"/>
      <c r="G48" s="1"/>
      <c r="H48" s="1"/>
      <c r="I48" s="41"/>
      <c r="J48" s="41"/>
    </row>
    <row r="49" spans="6:10">
      <c r="F49" s="1"/>
      <c r="G49" s="1"/>
      <c r="H49" s="1"/>
      <c r="I49" s="41"/>
      <c r="J49" s="41"/>
    </row>
    <row r="50" spans="6:10">
      <c r="F50" s="1"/>
      <c r="G50" s="1"/>
      <c r="H50" s="1"/>
      <c r="I50" s="41"/>
      <c r="J50" s="41"/>
    </row>
    <row r="51" spans="6:10">
      <c r="F51" s="1"/>
      <c r="G51" s="1"/>
      <c r="H51" s="1"/>
      <c r="I51" s="41"/>
      <c r="J51" s="41"/>
    </row>
    <row r="52" spans="6:10">
      <c r="F52" s="1"/>
      <c r="G52" s="1"/>
      <c r="H52" s="1"/>
      <c r="I52" s="41"/>
      <c r="J52" s="41"/>
    </row>
    <row r="53" spans="6:10">
      <c r="F53" s="1"/>
      <c r="G53" s="1"/>
      <c r="H53" s="1"/>
      <c r="I53" s="41"/>
      <c r="J53" s="41"/>
    </row>
    <row r="54" spans="6:10">
      <c r="F54" s="1"/>
      <c r="G54" s="1"/>
      <c r="H54" s="1"/>
      <c r="I54" s="41"/>
      <c r="J54" s="41"/>
    </row>
    <row r="55" spans="6:10">
      <c r="F55" s="1"/>
      <c r="G55" s="1"/>
      <c r="H55" s="1"/>
      <c r="I55" s="41"/>
      <c r="J55" s="41"/>
    </row>
    <row r="56" spans="6:10">
      <c r="F56" s="1"/>
      <c r="G56" s="1"/>
      <c r="H56" s="1"/>
      <c r="I56" s="41"/>
      <c r="J56" s="41"/>
    </row>
    <row r="57" spans="6:10">
      <c r="F57" s="1"/>
      <c r="G57" s="1"/>
      <c r="H57" s="1"/>
      <c r="I57" s="41"/>
      <c r="J57" s="41"/>
    </row>
    <row r="58" spans="6:10">
      <c r="F58" s="1"/>
      <c r="G58" s="1"/>
      <c r="H58" s="1"/>
      <c r="I58" s="41"/>
      <c r="J58" s="41"/>
    </row>
    <row r="59" spans="6:10">
      <c r="F59" s="1"/>
      <c r="G59" s="1"/>
      <c r="H59" s="1"/>
      <c r="I59" s="41"/>
      <c r="J59" s="41"/>
    </row>
    <row r="60" spans="6:10">
      <c r="F60" s="1"/>
      <c r="G60" s="1"/>
      <c r="H60" s="1"/>
      <c r="I60" s="41"/>
      <c r="J60" s="41"/>
    </row>
    <row r="61" spans="6:10">
      <c r="F61" s="1"/>
      <c r="G61" s="1"/>
      <c r="H61" s="1"/>
      <c r="I61" s="41"/>
      <c r="J61" s="41"/>
    </row>
    <row r="62" spans="6:10">
      <c r="F62" s="1"/>
      <c r="G62" s="1"/>
      <c r="H62" s="1"/>
      <c r="I62" s="41"/>
      <c r="J62" s="41"/>
    </row>
    <row r="63" spans="6:10">
      <c r="F63" s="1"/>
      <c r="G63" s="1"/>
      <c r="H63" s="1"/>
      <c r="I63" s="41"/>
      <c r="J63" s="41"/>
    </row>
    <row r="64" spans="6:10">
      <c r="F64" s="1"/>
      <c r="G64" s="1"/>
      <c r="H64" s="1"/>
      <c r="I64" s="41"/>
      <c r="J64" s="41"/>
    </row>
    <row r="65" spans="6:10">
      <c r="F65" s="1"/>
      <c r="G65" s="1"/>
      <c r="H65" s="1"/>
      <c r="I65" s="41"/>
      <c r="J65" s="41"/>
    </row>
    <row r="66" spans="6:10">
      <c r="F66" s="1"/>
      <c r="G66" s="1"/>
      <c r="H66" s="1"/>
      <c r="I66" s="41"/>
      <c r="J66" s="41"/>
    </row>
    <row r="67" spans="6:10">
      <c r="F67" s="1"/>
      <c r="G67" s="1"/>
      <c r="H67" s="1"/>
      <c r="I67" s="41"/>
      <c r="J67" s="41"/>
    </row>
    <row r="68" spans="6:10">
      <c r="F68" s="1"/>
      <c r="G68" s="1"/>
      <c r="H68" s="1"/>
      <c r="I68" s="41"/>
      <c r="J68" s="41"/>
    </row>
    <row r="69" spans="6:10">
      <c r="F69" s="1"/>
      <c r="G69" s="1"/>
      <c r="H69" s="1"/>
      <c r="I69" s="41"/>
      <c r="J69" s="41"/>
    </row>
    <row r="70" spans="6:10">
      <c r="F70" s="1"/>
      <c r="G70" s="1"/>
      <c r="H70" s="1"/>
      <c r="I70" s="41"/>
      <c r="J70" s="41"/>
    </row>
    <row r="71" spans="6:10">
      <c r="F71" s="1"/>
      <c r="G71" s="1"/>
      <c r="H71" s="1"/>
      <c r="I71" s="41"/>
      <c r="J71" s="41"/>
    </row>
    <row r="72" spans="6:10">
      <c r="F72" s="1"/>
      <c r="G72" s="1"/>
      <c r="H72" s="1"/>
      <c r="I72" s="41"/>
      <c r="J72" s="41"/>
    </row>
    <row r="73" spans="6:10">
      <c r="F73" s="1"/>
      <c r="G73" s="1"/>
      <c r="H73" s="1"/>
      <c r="I73" s="41"/>
      <c r="J73" s="41"/>
    </row>
    <row r="74" spans="6:10">
      <c r="F74" s="1"/>
      <c r="G74" s="1"/>
      <c r="H74" s="1"/>
      <c r="I74" s="41"/>
      <c r="J74" s="41"/>
    </row>
    <row r="75" spans="6:10">
      <c r="F75" s="1"/>
      <c r="G75" s="1"/>
      <c r="H75" s="1"/>
      <c r="I75" s="41"/>
      <c r="J75" s="41"/>
    </row>
    <row r="76" spans="6:10">
      <c r="F76" s="1"/>
      <c r="G76" s="1"/>
      <c r="H76" s="1"/>
      <c r="I76" s="41"/>
      <c r="J76" s="41"/>
    </row>
    <row r="77" spans="6:10">
      <c r="F77" s="1"/>
      <c r="G77" s="1"/>
      <c r="H77" s="1"/>
      <c r="I77" s="41"/>
      <c r="J77" s="41"/>
    </row>
    <row r="78" spans="6:10">
      <c r="F78" s="1"/>
      <c r="G78" s="1"/>
      <c r="H78" s="1"/>
      <c r="I78" s="41"/>
      <c r="J78" s="41"/>
    </row>
    <row r="79" spans="6:10">
      <c r="F79" s="1"/>
      <c r="G79" s="1"/>
      <c r="H79" s="1"/>
      <c r="I79" s="41"/>
      <c r="J79" s="41"/>
    </row>
    <row r="80" spans="6:10">
      <c r="F80" s="1"/>
      <c r="G80" s="1"/>
      <c r="H80" s="1"/>
      <c r="I80" s="41"/>
      <c r="J80" s="41"/>
    </row>
    <row r="81" spans="6:10">
      <c r="F81" s="1"/>
      <c r="G81" s="1"/>
      <c r="H81" s="1"/>
      <c r="I81" s="41"/>
      <c r="J81" s="41"/>
    </row>
    <row r="82" spans="6:10">
      <c r="F82" s="1"/>
      <c r="G82" s="1"/>
      <c r="H82" s="1"/>
      <c r="I82" s="41"/>
      <c r="J82" s="41"/>
    </row>
    <row r="83" spans="6:10">
      <c r="F83" s="1"/>
      <c r="G83" s="1"/>
      <c r="H83" s="1"/>
      <c r="I83" s="41"/>
      <c r="J83" s="41"/>
    </row>
    <row r="84" spans="6:10">
      <c r="F84" s="1"/>
      <c r="G84" s="1"/>
      <c r="H84" s="1"/>
      <c r="I84" s="41"/>
      <c r="J84" s="41"/>
    </row>
    <row r="85" spans="6:10">
      <c r="F85" s="1"/>
      <c r="G85" s="1"/>
      <c r="H85" s="1"/>
      <c r="I85" s="41"/>
      <c r="J85" s="41"/>
    </row>
    <row r="86" spans="6:10">
      <c r="F86" s="1"/>
      <c r="G86" s="1"/>
      <c r="H86" s="1"/>
      <c r="I86" s="41"/>
      <c r="J86" s="41"/>
    </row>
    <row r="87" spans="6:10">
      <c r="F87" s="1"/>
      <c r="G87" s="1"/>
      <c r="H87" s="1"/>
      <c r="I87" s="41"/>
      <c r="J87" s="41"/>
    </row>
    <row r="88" spans="6:10">
      <c r="F88" s="1"/>
      <c r="G88" s="1"/>
      <c r="H88" s="1"/>
      <c r="I88" s="41"/>
      <c r="J88" s="41"/>
    </row>
    <row r="89" spans="6:10">
      <c r="F89" s="1"/>
      <c r="G89" s="1"/>
      <c r="H89" s="1"/>
      <c r="I89" s="41"/>
      <c r="J89" s="41"/>
    </row>
    <row r="90" spans="6:10">
      <c r="F90" s="1"/>
      <c r="G90" s="1"/>
      <c r="H90" s="1"/>
      <c r="I90" s="41"/>
      <c r="J90" s="41"/>
    </row>
    <row r="91" spans="6:10">
      <c r="F91" s="1"/>
      <c r="G91" s="1"/>
      <c r="H91" s="1"/>
      <c r="I91" s="41"/>
      <c r="J91" s="41"/>
    </row>
    <row r="92" spans="6:10">
      <c r="F92" s="1"/>
      <c r="G92" s="1"/>
      <c r="H92" s="1"/>
      <c r="I92" s="41"/>
      <c r="J92" s="41"/>
    </row>
    <row r="93" spans="6:10">
      <c r="F93" s="1"/>
      <c r="G93" s="1"/>
      <c r="H93" s="1"/>
      <c r="I93" s="41"/>
      <c r="J93" s="41"/>
    </row>
    <row r="94" spans="6:10">
      <c r="F94" s="1"/>
      <c r="G94" s="1"/>
      <c r="H94" s="1"/>
      <c r="I94" s="41"/>
      <c r="J94" s="41"/>
    </row>
    <row r="95" spans="6:10">
      <c r="F95" s="1"/>
      <c r="G95" s="1"/>
      <c r="H95" s="1"/>
      <c r="I95" s="41"/>
      <c r="J95" s="41"/>
    </row>
    <row r="96" spans="6:10">
      <c r="F96" s="1"/>
      <c r="G96" s="1"/>
      <c r="H96" s="1"/>
      <c r="I96" s="41"/>
      <c r="J96" s="41"/>
    </row>
    <row r="97" spans="6:10">
      <c r="F97" s="1"/>
      <c r="G97" s="1"/>
      <c r="H97" s="1"/>
      <c r="I97" s="41"/>
      <c r="J97" s="41"/>
    </row>
    <row r="98" spans="6:10">
      <c r="F98" s="1"/>
      <c r="G98" s="1"/>
      <c r="H98" s="1"/>
      <c r="I98" s="41"/>
      <c r="J98" s="41"/>
    </row>
    <row r="99" spans="6:10">
      <c r="F99" s="1"/>
      <c r="G99" s="1"/>
      <c r="H99" s="1"/>
      <c r="I99" s="41"/>
      <c r="J99" s="41"/>
    </row>
    <row r="100" spans="6:10">
      <c r="F100" s="1"/>
      <c r="G100" s="1"/>
      <c r="H100" s="1"/>
      <c r="I100" s="41"/>
      <c r="J100" s="41"/>
    </row>
    <row r="101" spans="6:10">
      <c r="F101" s="1"/>
      <c r="G101" s="1"/>
      <c r="H101" s="1"/>
      <c r="I101" s="41"/>
      <c r="J101" s="41"/>
    </row>
    <row r="102" spans="6:10">
      <c r="F102" s="1"/>
      <c r="G102" s="1"/>
      <c r="H102" s="1"/>
      <c r="I102" s="41"/>
      <c r="J102" s="41"/>
    </row>
    <row r="103" spans="6:10">
      <c r="F103" s="1"/>
      <c r="G103" s="1"/>
      <c r="H103" s="1"/>
      <c r="I103" s="41"/>
      <c r="J103" s="41"/>
    </row>
    <row r="104" spans="6:10">
      <c r="F104" s="1"/>
      <c r="G104" s="1"/>
      <c r="H104" s="1"/>
      <c r="I104" s="41"/>
      <c r="J104" s="41"/>
    </row>
    <row r="105" spans="6:10">
      <c r="F105" s="1"/>
      <c r="G105" s="1"/>
      <c r="H105" s="1"/>
      <c r="I105" s="41"/>
      <c r="J105" s="41"/>
    </row>
    <row r="106" spans="6:10">
      <c r="F106" s="1"/>
      <c r="G106" s="1"/>
      <c r="H106" s="1"/>
      <c r="I106" s="41"/>
      <c r="J106" s="41"/>
    </row>
    <row r="107" spans="6:10">
      <c r="F107" s="1"/>
      <c r="G107" s="1"/>
      <c r="H107" s="1"/>
      <c r="I107" s="41"/>
      <c r="J107" s="41"/>
    </row>
    <row r="108" spans="6:10">
      <c r="F108" s="1"/>
      <c r="G108" s="1"/>
      <c r="H108" s="1"/>
      <c r="I108" s="41"/>
      <c r="J108" s="41"/>
    </row>
    <row r="109" spans="6:10">
      <c r="F109" s="1"/>
      <c r="G109" s="1"/>
      <c r="H109" s="1"/>
      <c r="I109" s="41"/>
      <c r="J109" s="41"/>
    </row>
    <row r="110" spans="6:10">
      <c r="F110" s="1"/>
      <c r="G110" s="1"/>
      <c r="H110" s="1"/>
      <c r="I110" s="41"/>
      <c r="J110" s="41"/>
    </row>
    <row r="111" spans="6:10">
      <c r="F111" s="1"/>
      <c r="G111" s="1"/>
      <c r="H111" s="1"/>
      <c r="I111" s="41"/>
      <c r="J111" s="41"/>
    </row>
    <row r="112" spans="6:10">
      <c r="F112" s="1"/>
      <c r="G112" s="1"/>
      <c r="H112" s="1"/>
      <c r="I112" s="41"/>
      <c r="J112" s="41"/>
    </row>
    <row r="113" spans="6:10">
      <c r="F113" s="1"/>
      <c r="G113" s="1"/>
      <c r="H113" s="1"/>
      <c r="I113" s="41"/>
      <c r="J113" s="41"/>
    </row>
    <row r="114" spans="6:10">
      <c r="F114" s="1"/>
      <c r="G114" s="1"/>
      <c r="H114" s="1"/>
      <c r="I114" s="41"/>
      <c r="J114" s="41"/>
    </row>
    <row r="115" spans="6:10">
      <c r="F115" s="1"/>
      <c r="G115" s="1"/>
      <c r="H115" s="1"/>
      <c r="I115" s="41"/>
      <c r="J115" s="41"/>
    </row>
    <row r="116" spans="6:10">
      <c r="F116" s="1"/>
      <c r="G116" s="1"/>
      <c r="H116" s="1"/>
      <c r="I116" s="41"/>
      <c r="J116" s="41"/>
    </row>
    <row r="117" spans="6:10">
      <c r="F117" s="1"/>
      <c r="G117" s="1"/>
      <c r="H117" s="1"/>
      <c r="I117" s="41"/>
      <c r="J117" s="41"/>
    </row>
    <row r="118" spans="6:10">
      <c r="F118" s="1"/>
      <c r="G118" s="1"/>
      <c r="H118" s="1"/>
      <c r="I118" s="41"/>
      <c r="J118" s="41"/>
    </row>
    <row r="119" spans="6:10">
      <c r="F119" s="1"/>
      <c r="G119" s="1"/>
      <c r="H119" s="1"/>
      <c r="I119" s="41"/>
      <c r="J119" s="41"/>
    </row>
    <row r="120" spans="6:10">
      <c r="F120" s="1"/>
      <c r="G120" s="1"/>
      <c r="H120" s="1"/>
      <c r="I120" s="41"/>
      <c r="J120" s="41"/>
    </row>
    <row r="121" spans="6:10">
      <c r="F121" s="1"/>
      <c r="G121" s="1"/>
      <c r="H121" s="1"/>
      <c r="I121" s="41"/>
      <c r="J121" s="41"/>
    </row>
    <row r="122" spans="6:10">
      <c r="F122" s="1"/>
      <c r="G122" s="1"/>
      <c r="H122" s="1"/>
      <c r="I122" s="41"/>
      <c r="J122" s="41"/>
    </row>
    <row r="123" spans="6:10">
      <c r="F123" s="1"/>
      <c r="G123" s="1"/>
      <c r="H123" s="1"/>
      <c r="I123" s="41"/>
      <c r="J123" s="41"/>
    </row>
    <row r="124" spans="6:10">
      <c r="F124" s="1"/>
      <c r="G124" s="1"/>
      <c r="H124" s="1"/>
      <c r="I124" s="41"/>
      <c r="J124" s="41"/>
    </row>
    <row r="125" spans="6:10">
      <c r="F125" s="1"/>
      <c r="G125" s="1"/>
      <c r="H125" s="1"/>
      <c r="I125" s="41"/>
      <c r="J125" s="41"/>
    </row>
    <row r="126" spans="6:10">
      <c r="F126" s="1"/>
      <c r="G126" s="1"/>
      <c r="H126" s="1"/>
      <c r="I126" s="41"/>
      <c r="J126" s="41"/>
    </row>
    <row r="127" spans="6:10">
      <c r="F127" s="1"/>
      <c r="G127" s="1"/>
      <c r="H127" s="1"/>
      <c r="I127" s="41"/>
      <c r="J127" s="41"/>
    </row>
    <row r="128" spans="6:10">
      <c r="F128" s="1"/>
      <c r="G128" s="1"/>
      <c r="H128" s="1"/>
      <c r="I128" s="41"/>
      <c r="J128" s="41"/>
    </row>
    <row r="129" spans="6:10">
      <c r="F129" s="1"/>
      <c r="G129" s="1"/>
      <c r="H129" s="1"/>
      <c r="I129" s="41"/>
      <c r="J129" s="41"/>
    </row>
    <row r="130" spans="6:10">
      <c r="F130" s="1"/>
      <c r="G130" s="1"/>
      <c r="H130" s="1"/>
      <c r="I130" s="41"/>
      <c r="J130" s="41"/>
    </row>
    <row r="131" spans="6:10">
      <c r="F131" s="1"/>
      <c r="G131" s="1"/>
      <c r="H131" s="1"/>
      <c r="I131" s="41"/>
      <c r="J131" s="41"/>
    </row>
    <row r="132" spans="6:10">
      <c r="F132" s="1"/>
      <c r="G132" s="1"/>
      <c r="H132" s="1"/>
      <c r="I132" s="41"/>
      <c r="J132" s="41"/>
    </row>
    <row r="133" spans="6:10">
      <c r="F133" s="1"/>
      <c r="G133" s="1"/>
      <c r="H133" s="1"/>
      <c r="I133" s="41"/>
      <c r="J133" s="41"/>
    </row>
    <row r="134" spans="6:10">
      <c r="F134" s="1"/>
      <c r="G134" s="1"/>
      <c r="H134" s="1"/>
      <c r="I134" s="41"/>
      <c r="J134" s="41"/>
    </row>
    <row r="135" spans="6:10">
      <c r="F135" s="1"/>
      <c r="G135" s="1"/>
      <c r="H135" s="1"/>
      <c r="I135" s="41"/>
      <c r="J135" s="41"/>
    </row>
    <row r="136" spans="6:10">
      <c r="F136" s="1"/>
      <c r="G136" s="1"/>
      <c r="H136" s="1"/>
      <c r="I136" s="41"/>
      <c r="J136" s="41"/>
    </row>
    <row r="137" spans="6:10">
      <c r="F137" s="1"/>
      <c r="G137" s="1"/>
      <c r="H137" s="1"/>
      <c r="I137" s="41"/>
      <c r="J137" s="41"/>
    </row>
    <row r="138" spans="6:10">
      <c r="F138" s="1"/>
      <c r="G138" s="1"/>
      <c r="H138" s="1"/>
      <c r="I138" s="41"/>
      <c r="J138" s="41"/>
    </row>
    <row r="139" spans="6:10">
      <c r="F139" s="1"/>
      <c r="G139" s="1"/>
      <c r="H139" s="1"/>
      <c r="I139" s="41"/>
      <c r="J139" s="41"/>
    </row>
    <row r="140" spans="6:10">
      <c r="F140" s="1"/>
      <c r="G140" s="1"/>
      <c r="H140" s="1"/>
      <c r="I140" s="41"/>
      <c r="J140" s="41"/>
    </row>
    <row r="141" spans="6:10">
      <c r="F141" s="1"/>
      <c r="G141" s="1"/>
      <c r="H141" s="1"/>
      <c r="I141" s="41"/>
      <c r="J141" s="41"/>
    </row>
    <row r="142" spans="6:10">
      <c r="F142" s="1"/>
      <c r="G142" s="1"/>
      <c r="H142" s="1"/>
      <c r="I142" s="41"/>
      <c r="J142" s="41"/>
    </row>
    <row r="143" spans="6:10">
      <c r="F143" s="1"/>
      <c r="G143" s="1"/>
      <c r="H143" s="1"/>
      <c r="I143" s="41"/>
      <c r="J143" s="41"/>
    </row>
    <row r="144" spans="6:10">
      <c r="F144" s="1"/>
      <c r="G144" s="1"/>
      <c r="H144" s="1"/>
      <c r="I144" s="41"/>
      <c r="J144" s="41"/>
    </row>
    <row r="145" spans="6:10">
      <c r="F145" s="1"/>
      <c r="G145" s="1"/>
      <c r="H145" s="1"/>
      <c r="I145" s="41"/>
      <c r="J145" s="41"/>
    </row>
    <row r="146" spans="6:10">
      <c r="F146" s="1"/>
      <c r="G146" s="1"/>
      <c r="H146" s="1"/>
      <c r="I146" s="41"/>
      <c r="J146" s="41"/>
    </row>
    <row r="147" spans="6:10">
      <c r="F147" s="1"/>
      <c r="G147" s="1"/>
      <c r="H147" s="1"/>
      <c r="I147" s="41"/>
      <c r="J147" s="41"/>
    </row>
    <row r="148" spans="6:10">
      <c r="F148" s="1"/>
      <c r="G148" s="1"/>
      <c r="H148" s="1"/>
      <c r="I148" s="41"/>
      <c r="J148" s="41"/>
    </row>
    <row r="149" spans="6:10">
      <c r="F149" s="1"/>
      <c r="G149" s="1"/>
      <c r="H149" s="1"/>
      <c r="I149" s="41"/>
      <c r="J149" s="41"/>
    </row>
    <row r="150" spans="6:10">
      <c r="F150" s="1"/>
      <c r="G150" s="1"/>
      <c r="H150" s="1"/>
      <c r="I150" s="41"/>
      <c r="J150" s="41"/>
    </row>
    <row r="151" spans="6:10">
      <c r="F151" s="1"/>
      <c r="G151" s="1"/>
      <c r="H151" s="1"/>
      <c r="I151" s="41"/>
      <c r="J151" s="41"/>
    </row>
    <row r="152" spans="6:10">
      <c r="F152" s="1"/>
      <c r="G152" s="1"/>
      <c r="H152" s="1"/>
      <c r="I152" s="41"/>
      <c r="J152" s="41"/>
    </row>
    <row r="153" spans="6:10">
      <c r="F153" s="1"/>
      <c r="G153" s="1"/>
      <c r="H153" s="1"/>
      <c r="I153" s="41"/>
      <c r="J153" s="41"/>
    </row>
    <row r="154" spans="6:10">
      <c r="F154" s="1"/>
      <c r="G154" s="1"/>
      <c r="H154" s="1"/>
      <c r="I154" s="41"/>
      <c r="J154" s="41"/>
    </row>
    <row r="155" spans="6:10">
      <c r="F155" s="1"/>
      <c r="G155" s="1"/>
      <c r="H155" s="1"/>
      <c r="I155" s="41"/>
      <c r="J155" s="41"/>
    </row>
    <row r="156" spans="6:10">
      <c r="F156" s="1"/>
      <c r="G156" s="1"/>
      <c r="H156" s="1"/>
      <c r="I156" s="41"/>
      <c r="J156" s="41"/>
    </row>
    <row r="157" spans="6:10">
      <c r="F157" s="1"/>
      <c r="G157" s="1"/>
      <c r="H157" s="1"/>
      <c r="I157" s="41"/>
      <c r="J157" s="41"/>
    </row>
    <row r="158" spans="6:10">
      <c r="F158" s="1"/>
      <c r="G158" s="1"/>
      <c r="H158" s="1"/>
      <c r="I158" s="41"/>
      <c r="J158" s="41"/>
    </row>
    <row r="159" spans="6:10">
      <c r="F159" s="1"/>
      <c r="G159" s="1"/>
      <c r="H159" s="1"/>
      <c r="I159" s="41"/>
      <c r="J159" s="41"/>
    </row>
    <row r="160" spans="6:10">
      <c r="F160" s="1"/>
      <c r="G160" s="1"/>
      <c r="H160" s="1"/>
      <c r="I160" s="41"/>
      <c r="J160" s="41"/>
    </row>
    <row r="161" spans="6:10">
      <c r="F161" s="1"/>
      <c r="G161" s="1"/>
      <c r="H161" s="1"/>
      <c r="I161" s="41"/>
      <c r="J161" s="41"/>
    </row>
    <row r="162" spans="6:10">
      <c r="F162" s="1"/>
      <c r="G162" s="1"/>
      <c r="H162" s="1"/>
      <c r="I162" s="41"/>
      <c r="J162" s="41"/>
    </row>
    <row r="163" spans="6:10">
      <c r="F163" s="1"/>
      <c r="G163" s="1"/>
      <c r="H163" s="1"/>
      <c r="I163" s="41"/>
      <c r="J163" s="41"/>
    </row>
    <row r="164" spans="6:10">
      <c r="F164" s="1"/>
      <c r="G164" s="1"/>
      <c r="H164" s="1"/>
      <c r="I164" s="41"/>
      <c r="J164" s="41"/>
    </row>
    <row r="165" spans="6:10">
      <c r="F165" s="1"/>
      <c r="G165" s="1"/>
      <c r="H165" s="1"/>
      <c r="I165" s="41"/>
      <c r="J165" s="41"/>
    </row>
    <row r="166" spans="6:10">
      <c r="F166" s="1"/>
      <c r="G166" s="1"/>
      <c r="H166" s="1"/>
      <c r="I166" s="41"/>
      <c r="J166" s="41"/>
    </row>
    <row r="167" spans="6:10">
      <c r="F167" s="1"/>
      <c r="G167" s="1"/>
      <c r="H167" s="1"/>
      <c r="I167" s="41"/>
      <c r="J167" s="41"/>
    </row>
    <row r="168" spans="6:10">
      <c r="F168" s="1"/>
      <c r="G168" s="1"/>
      <c r="H168" s="1"/>
      <c r="I168" s="41"/>
      <c r="J168" s="41"/>
    </row>
    <row r="169" spans="6:10">
      <c r="F169" s="1"/>
      <c r="G169" s="1"/>
      <c r="H169" s="1"/>
      <c r="I169" s="41"/>
      <c r="J169" s="41"/>
    </row>
    <row r="170" spans="6:10">
      <c r="F170" s="1"/>
      <c r="G170" s="1"/>
      <c r="H170" s="1"/>
      <c r="I170" s="41"/>
      <c r="J170" s="41"/>
    </row>
    <row r="171" spans="6:10">
      <c r="F171" s="1"/>
      <c r="G171" s="1"/>
      <c r="H171" s="1"/>
      <c r="I171" s="41"/>
      <c r="J171" s="41"/>
    </row>
    <row r="172" spans="6:10">
      <c r="F172" s="1"/>
      <c r="G172" s="1"/>
      <c r="H172" s="1"/>
      <c r="I172" s="41"/>
      <c r="J172" s="41"/>
    </row>
    <row r="173" spans="6:10">
      <c r="F173" s="1"/>
      <c r="G173" s="1"/>
      <c r="H173" s="1"/>
      <c r="I173" s="41"/>
      <c r="J173" s="41"/>
    </row>
    <row r="174" spans="6:10">
      <c r="F174" s="1"/>
      <c r="G174" s="1"/>
      <c r="H174" s="1"/>
      <c r="I174" s="41"/>
      <c r="J174" s="41"/>
    </row>
    <row r="175" spans="6:10">
      <c r="F175" s="1"/>
      <c r="G175" s="1"/>
      <c r="H175" s="1"/>
      <c r="I175" s="41"/>
      <c r="J175" s="41"/>
    </row>
    <row r="176" spans="6:10">
      <c r="F176" s="1"/>
      <c r="G176" s="1"/>
      <c r="H176" s="1"/>
      <c r="I176" s="41"/>
      <c r="J176" s="41"/>
    </row>
    <row r="177" spans="6:10">
      <c r="F177" s="1"/>
      <c r="G177" s="1"/>
      <c r="H177" s="1"/>
      <c r="I177" s="41"/>
      <c r="J177" s="41"/>
    </row>
    <row r="178" spans="6:10">
      <c r="F178" s="1"/>
      <c r="G178" s="1"/>
      <c r="H178" s="1"/>
      <c r="I178" s="41"/>
      <c r="J178" s="41"/>
    </row>
    <row r="179" spans="6:10">
      <c r="F179" s="1"/>
      <c r="G179" s="1"/>
      <c r="H179" s="1"/>
      <c r="I179" s="41"/>
      <c r="J179" s="41"/>
    </row>
    <row r="180" spans="6:10">
      <c r="F180" s="1"/>
      <c r="G180" s="1"/>
      <c r="H180" s="1"/>
      <c r="I180" s="41"/>
      <c r="J180" s="41"/>
    </row>
    <row r="181" spans="6:10">
      <c r="F181" s="1"/>
      <c r="G181" s="1"/>
      <c r="H181" s="1"/>
      <c r="I181" s="41"/>
      <c r="J181" s="41"/>
    </row>
    <row r="182" spans="6:10">
      <c r="F182" s="1"/>
      <c r="G182" s="1"/>
      <c r="H182" s="1"/>
      <c r="I182" s="41"/>
      <c r="J182" s="41"/>
    </row>
    <row r="183" spans="6:10">
      <c r="F183" s="1"/>
      <c r="G183" s="1"/>
      <c r="H183" s="1"/>
      <c r="I183" s="41"/>
      <c r="J183" s="41"/>
    </row>
    <row r="184" spans="6:10">
      <c r="F184" s="1"/>
      <c r="G184" s="1"/>
      <c r="H184" s="1"/>
      <c r="I184" s="41"/>
      <c r="J184" s="41"/>
    </row>
    <row r="185" spans="6:10">
      <c r="F185" s="1"/>
      <c r="G185" s="1"/>
      <c r="H185" s="1"/>
      <c r="I185" s="41"/>
      <c r="J185" s="41"/>
    </row>
    <row r="186" spans="6:10">
      <c r="F186" s="1"/>
      <c r="G186" s="1"/>
      <c r="H186" s="1"/>
      <c r="I186" s="41"/>
      <c r="J186" s="41"/>
    </row>
    <row r="187" spans="6:10">
      <c r="F187" s="1"/>
      <c r="G187" s="1"/>
      <c r="H187" s="1"/>
      <c r="I187" s="41"/>
      <c r="J187" s="41"/>
    </row>
    <row r="188" spans="6:10">
      <c r="F188" s="1"/>
      <c r="G188" s="1"/>
      <c r="H188" s="1"/>
      <c r="I188" s="41"/>
      <c r="J188" s="41"/>
    </row>
    <row r="189" spans="6:10">
      <c r="F189" s="1"/>
      <c r="G189" s="1"/>
      <c r="H189" s="1"/>
      <c r="I189" s="41"/>
      <c r="J189" s="41"/>
    </row>
    <row r="190" spans="6:10">
      <c r="F190" s="1"/>
      <c r="G190" s="1"/>
      <c r="H190" s="1"/>
      <c r="I190" s="41"/>
      <c r="J190" s="41"/>
    </row>
    <row r="191" spans="6:10">
      <c r="F191" s="1"/>
      <c r="G191" s="1"/>
      <c r="H191" s="1"/>
      <c r="I191" s="41"/>
      <c r="J191" s="41"/>
    </row>
    <row r="192" spans="6:10">
      <c r="F192" s="1"/>
      <c r="G192" s="1"/>
      <c r="H192" s="1"/>
      <c r="I192" s="41"/>
      <c r="J192" s="41"/>
    </row>
    <row r="193" spans="6:10">
      <c r="F193" s="1"/>
      <c r="G193" s="1"/>
      <c r="H193" s="1"/>
      <c r="I193" s="41"/>
      <c r="J193" s="41"/>
    </row>
    <row r="194" spans="6:10">
      <c r="F194" s="1"/>
      <c r="G194" s="1"/>
      <c r="H194" s="1"/>
      <c r="I194" s="41"/>
      <c r="J194" s="41"/>
    </row>
    <row r="195" spans="6:10">
      <c r="F195" s="1"/>
      <c r="G195" s="1"/>
      <c r="H195" s="1"/>
      <c r="I195" s="41"/>
      <c r="J195" s="41"/>
    </row>
    <row r="196" spans="6:10">
      <c r="F196" s="1"/>
      <c r="G196" s="1"/>
      <c r="H196" s="1"/>
      <c r="I196" s="41"/>
      <c r="J196" s="41"/>
    </row>
    <row r="197" spans="6:10">
      <c r="F197" s="1"/>
      <c r="G197" s="1"/>
      <c r="H197" s="1"/>
      <c r="I197" s="41"/>
      <c r="J197" s="41"/>
    </row>
    <row r="198" spans="6:10">
      <c r="F198" s="1"/>
      <c r="G198" s="1"/>
      <c r="H198" s="1"/>
      <c r="I198" s="41"/>
      <c r="J198" s="41"/>
    </row>
    <row r="199" spans="6:10">
      <c r="F199" s="1"/>
      <c r="G199" s="1"/>
      <c r="H199" s="1"/>
      <c r="I199" s="41"/>
      <c r="J199" s="41"/>
    </row>
    <row r="200" spans="6:10">
      <c r="F200" s="1"/>
      <c r="G200" s="1"/>
      <c r="H200" s="1"/>
      <c r="I200" s="41"/>
      <c r="J200" s="41"/>
    </row>
    <row r="201" spans="6:10">
      <c r="F201" s="1"/>
      <c r="G201" s="1"/>
      <c r="H201" s="1"/>
      <c r="I201" s="41"/>
      <c r="J201" s="41"/>
    </row>
    <row r="202" spans="6:10">
      <c r="F202" s="1"/>
      <c r="G202" s="1"/>
      <c r="H202" s="1"/>
      <c r="I202" s="41"/>
      <c r="J202" s="41"/>
    </row>
    <row r="203" spans="6:10">
      <c r="F203" s="1"/>
      <c r="G203" s="1"/>
      <c r="H203" s="1"/>
      <c r="I203" s="41"/>
      <c r="J203" s="41"/>
    </row>
    <row r="204" spans="6:10">
      <c r="F204" s="1"/>
      <c r="G204" s="1"/>
      <c r="H204" s="1"/>
      <c r="I204" s="41"/>
      <c r="J204" s="41"/>
    </row>
    <row r="205" spans="6:10">
      <c r="F205" s="1"/>
      <c r="G205" s="1"/>
      <c r="H205" s="1"/>
      <c r="I205" s="41"/>
      <c r="J205" s="41"/>
    </row>
    <row r="206" spans="6:10">
      <c r="F206" s="1"/>
      <c r="G206" s="1"/>
      <c r="H206" s="1"/>
      <c r="I206" s="41"/>
      <c r="J206" s="41"/>
    </row>
    <row r="207" spans="6:10">
      <c r="F207" s="1"/>
      <c r="G207" s="1"/>
      <c r="H207" s="1"/>
      <c r="I207" s="41"/>
      <c r="J207" s="41"/>
    </row>
    <row r="208" spans="6:10">
      <c r="F208" s="1"/>
      <c r="G208" s="1"/>
      <c r="H208" s="1"/>
      <c r="I208" s="41"/>
      <c r="J208" s="41"/>
    </row>
    <row r="209" spans="6:10">
      <c r="F209" s="1"/>
      <c r="G209" s="1"/>
      <c r="H209" s="1"/>
      <c r="I209" s="41"/>
      <c r="J209" s="41"/>
    </row>
    <row r="210" spans="6:10">
      <c r="F210" s="1"/>
      <c r="G210" s="1"/>
      <c r="H210" s="1"/>
      <c r="I210" s="41"/>
      <c r="J210" s="41"/>
    </row>
    <row r="211" spans="6:10">
      <c r="F211" s="1"/>
      <c r="G211" s="1"/>
      <c r="H211" s="1"/>
      <c r="I211" s="41"/>
      <c r="J211" s="41"/>
    </row>
    <row r="212" spans="6:10">
      <c r="F212" s="1"/>
      <c r="G212" s="1"/>
      <c r="H212" s="1"/>
      <c r="I212" s="41"/>
      <c r="J212" s="41"/>
    </row>
    <row r="213" spans="6:10">
      <c r="F213" s="1"/>
      <c r="G213" s="1"/>
      <c r="H213" s="1"/>
      <c r="I213" s="41"/>
      <c r="J213" s="41"/>
    </row>
    <row r="214" spans="6:10">
      <c r="F214" s="1"/>
      <c r="G214" s="1"/>
      <c r="H214" s="1"/>
      <c r="I214" s="41"/>
      <c r="J214" s="41"/>
    </row>
    <row r="215" spans="6:10">
      <c r="F215" s="1"/>
      <c r="G215" s="1"/>
      <c r="H215" s="1"/>
      <c r="I215" s="41"/>
      <c r="J215" s="41"/>
    </row>
    <row r="216" spans="6:10">
      <c r="F216" s="1"/>
      <c r="G216" s="1"/>
      <c r="H216" s="1"/>
      <c r="I216" s="41"/>
      <c r="J216" s="41"/>
    </row>
    <row r="217" spans="6:10">
      <c r="F217" s="1"/>
      <c r="G217" s="1"/>
      <c r="H217" s="1"/>
      <c r="I217" s="41"/>
      <c r="J217" s="41"/>
    </row>
    <row r="218" spans="6:10">
      <c r="F218" s="1"/>
      <c r="G218" s="1"/>
      <c r="H218" s="1"/>
      <c r="I218" s="41"/>
      <c r="J218" s="41"/>
    </row>
    <row r="219" spans="6:10">
      <c r="F219" s="1"/>
      <c r="G219" s="1"/>
      <c r="H219" s="1"/>
      <c r="I219" s="41"/>
      <c r="J219" s="41"/>
    </row>
    <row r="220" spans="6:10">
      <c r="F220" s="1"/>
      <c r="G220" s="1"/>
      <c r="H220" s="1"/>
      <c r="I220" s="41"/>
      <c r="J220" s="41"/>
    </row>
    <row r="221" spans="6:10">
      <c r="F221" s="1"/>
      <c r="G221" s="1"/>
      <c r="H221" s="1"/>
      <c r="I221" s="41"/>
      <c r="J221" s="41"/>
    </row>
    <row r="222" spans="6:10">
      <c r="F222" s="1"/>
      <c r="G222" s="1"/>
      <c r="H222" s="1"/>
      <c r="I222" s="41"/>
      <c r="J222" s="41"/>
    </row>
    <row r="223" spans="6:10">
      <c r="F223" s="1"/>
      <c r="G223" s="1"/>
      <c r="H223" s="1"/>
      <c r="I223" s="41"/>
      <c r="J223" s="41"/>
    </row>
    <row r="224" spans="6:10">
      <c r="F224" s="1"/>
      <c r="G224" s="1"/>
      <c r="H224" s="1"/>
      <c r="I224" s="41"/>
      <c r="J224" s="41"/>
    </row>
    <row r="225" spans="6:10">
      <c r="F225" s="1"/>
      <c r="G225" s="1"/>
      <c r="H225" s="1"/>
      <c r="I225" s="41"/>
      <c r="J225" s="41"/>
    </row>
    <row r="226" spans="6:10">
      <c r="F226" s="1"/>
      <c r="G226" s="1"/>
      <c r="H226" s="1"/>
      <c r="I226" s="41"/>
      <c r="J226" s="41"/>
    </row>
    <row r="227" spans="6:10">
      <c r="F227" s="1"/>
      <c r="G227" s="1"/>
      <c r="H227" s="1"/>
      <c r="I227" s="41"/>
      <c r="J227" s="41"/>
    </row>
    <row r="228" spans="6:10">
      <c r="F228" s="1"/>
      <c r="G228" s="1"/>
      <c r="H228" s="1"/>
      <c r="I228" s="41"/>
      <c r="J228" s="41"/>
    </row>
    <row r="229" spans="6:10">
      <c r="F229" s="1"/>
      <c r="G229" s="1"/>
      <c r="H229" s="1"/>
      <c r="I229" s="41"/>
      <c r="J229" s="41"/>
    </row>
    <row r="230" spans="6:10">
      <c r="F230" s="1"/>
      <c r="G230" s="1"/>
      <c r="H230" s="1"/>
      <c r="I230" s="41"/>
      <c r="J230" s="41"/>
    </row>
    <row r="231" spans="6:10">
      <c r="F231" s="1"/>
      <c r="G231" s="1"/>
      <c r="H231" s="1"/>
      <c r="I231" s="41"/>
      <c r="J231" s="41"/>
    </row>
    <row r="232" spans="6:10">
      <c r="F232" s="1"/>
      <c r="G232" s="1"/>
      <c r="H232" s="1"/>
      <c r="I232" s="41"/>
      <c r="J232" s="41"/>
    </row>
    <row r="233" spans="6:10">
      <c r="F233" s="1"/>
      <c r="G233" s="1"/>
      <c r="H233" s="1"/>
      <c r="I233" s="41"/>
      <c r="J233" s="41"/>
    </row>
    <row r="234" spans="6:10">
      <c r="F234" s="1"/>
      <c r="G234" s="1"/>
      <c r="H234" s="1"/>
      <c r="I234" s="41"/>
      <c r="J234" s="41"/>
    </row>
    <row r="235" spans="6:10">
      <c r="F235" s="1"/>
      <c r="G235" s="1"/>
      <c r="H235" s="1"/>
      <c r="I235" s="41"/>
      <c r="J235" s="41"/>
    </row>
    <row r="236" spans="6:10">
      <c r="F236" s="1"/>
      <c r="G236" s="1"/>
      <c r="H236" s="1"/>
      <c r="I236" s="41"/>
      <c r="J236" s="41"/>
    </row>
    <row r="237" spans="6:10">
      <c r="F237" s="1"/>
      <c r="G237" s="1"/>
      <c r="H237" s="1"/>
      <c r="I237" s="41"/>
      <c r="J237" s="41"/>
    </row>
    <row r="238" spans="6:10">
      <c r="F238" s="1"/>
      <c r="G238" s="1"/>
      <c r="H238" s="1"/>
      <c r="I238" s="41"/>
      <c r="J238" s="41"/>
    </row>
    <row r="239" spans="6:10">
      <c r="F239" s="1"/>
      <c r="G239" s="1"/>
      <c r="H239" s="1"/>
      <c r="I239" s="41"/>
      <c r="J239" s="41"/>
    </row>
    <row r="240" spans="6:10">
      <c r="F240" s="1"/>
      <c r="G240" s="1"/>
      <c r="H240" s="1"/>
      <c r="I240" s="41"/>
      <c r="J240" s="41"/>
    </row>
    <row r="241" spans="6:10">
      <c r="F241" s="1"/>
      <c r="G241" s="1"/>
      <c r="H241" s="1"/>
      <c r="I241" s="41"/>
      <c r="J241" s="41"/>
    </row>
    <row r="242" spans="6:10">
      <c r="F242" s="1"/>
      <c r="G242" s="1"/>
      <c r="H242" s="1"/>
      <c r="I242" s="41"/>
      <c r="J242" s="41"/>
    </row>
    <row r="243" spans="6:10">
      <c r="F243" s="1"/>
      <c r="G243" s="1"/>
      <c r="H243" s="1"/>
      <c r="I243" s="41"/>
      <c r="J243" s="41"/>
    </row>
    <row r="244" spans="6:10">
      <c r="F244" s="1"/>
      <c r="G244" s="1"/>
      <c r="H244" s="1"/>
      <c r="I244" s="41"/>
      <c r="J244" s="41"/>
    </row>
    <row r="245" spans="6:10">
      <c r="F245" s="1"/>
      <c r="G245" s="1"/>
      <c r="H245" s="1"/>
      <c r="I245" s="41"/>
      <c r="J245" s="41"/>
    </row>
    <row r="246" spans="6:10">
      <c r="F246" s="1"/>
      <c r="G246" s="1"/>
      <c r="H246" s="1"/>
      <c r="I246" s="41"/>
      <c r="J246" s="41"/>
    </row>
    <row r="247" spans="6:10">
      <c r="F247" s="1"/>
      <c r="G247" s="1"/>
      <c r="H247" s="1"/>
      <c r="I247" s="41"/>
      <c r="J247" s="41"/>
    </row>
    <row r="248" spans="6:10">
      <c r="F248" s="1"/>
      <c r="G248" s="1"/>
      <c r="H248" s="1"/>
      <c r="I248" s="41"/>
      <c r="J248" s="41"/>
    </row>
    <row r="249" spans="6:10">
      <c r="F249" s="1"/>
      <c r="G249" s="1"/>
      <c r="H249" s="1"/>
      <c r="I249" s="41"/>
      <c r="J249" s="41"/>
    </row>
    <row r="250" spans="6:10">
      <c r="I250" s="41"/>
      <c r="J250" s="41"/>
    </row>
    <row r="251" spans="6:10">
      <c r="I251" s="41"/>
      <c r="J251" s="41"/>
    </row>
    <row r="252" spans="6:10">
      <c r="I252" s="41"/>
      <c r="J252" s="41"/>
    </row>
    <row r="253" spans="6:10">
      <c r="I253" s="41"/>
      <c r="J253" s="41"/>
    </row>
    <row r="254" spans="6:10">
      <c r="I254" s="41"/>
      <c r="J254" s="41"/>
    </row>
    <row r="255" spans="6:10">
      <c r="I255" s="41"/>
      <c r="J255" s="41"/>
    </row>
    <row r="256" spans="6:10">
      <c r="I256" s="41"/>
      <c r="J256" s="41"/>
    </row>
    <row r="257" spans="9:10">
      <c r="I257" s="41"/>
      <c r="J257" s="41"/>
    </row>
    <row r="258" spans="9:10">
      <c r="I258" s="41"/>
      <c r="J258" s="41"/>
    </row>
    <row r="259" spans="9:10">
      <c r="I259" s="41"/>
      <c r="J259" s="41"/>
    </row>
    <row r="260" spans="9:10">
      <c r="I260" s="41"/>
      <c r="J260" s="41"/>
    </row>
    <row r="261" spans="9:10">
      <c r="I261" s="41"/>
      <c r="J261" s="41"/>
    </row>
    <row r="262" spans="9:10">
      <c r="I262" s="41"/>
      <c r="J262" s="41"/>
    </row>
    <row r="263" spans="9:10">
      <c r="I263" s="41"/>
      <c r="J263" s="41"/>
    </row>
    <row r="264" spans="9:10">
      <c r="I264" s="41"/>
      <c r="J264" s="41"/>
    </row>
    <row r="265" spans="9:10">
      <c r="I265" s="41"/>
      <c r="J265" s="41"/>
    </row>
    <row r="266" spans="9:10">
      <c r="I266" s="41"/>
      <c r="J266" s="41"/>
    </row>
    <row r="267" spans="9:10">
      <c r="I267" s="41"/>
      <c r="J267" s="41"/>
    </row>
    <row r="268" spans="9:10">
      <c r="I268" s="41"/>
      <c r="J268" s="41"/>
    </row>
    <row r="269" spans="9:10">
      <c r="I269" s="41"/>
      <c r="J269" s="41"/>
    </row>
    <row r="270" spans="9:10">
      <c r="I270" s="41"/>
      <c r="J270" s="41"/>
    </row>
    <row r="271" spans="9:10">
      <c r="I271" s="41"/>
      <c r="J271" s="41"/>
    </row>
    <row r="272" spans="9:10">
      <c r="I272" s="41"/>
      <c r="J272" s="41"/>
    </row>
    <row r="273" spans="9:10">
      <c r="I273" s="41"/>
      <c r="J273" s="41"/>
    </row>
    <row r="274" spans="9:10">
      <c r="I274" s="41"/>
      <c r="J274" s="41"/>
    </row>
    <row r="275" spans="9:10">
      <c r="I275" s="41"/>
      <c r="J275" s="41"/>
    </row>
    <row r="276" spans="9:10">
      <c r="I276" s="41"/>
      <c r="J276" s="41"/>
    </row>
    <row r="277" spans="9:10">
      <c r="I277" s="41"/>
      <c r="J277" s="41"/>
    </row>
    <row r="278" spans="9:10">
      <c r="I278" s="41"/>
      <c r="J278" s="41"/>
    </row>
    <row r="279" spans="9:10">
      <c r="I279" s="41"/>
      <c r="J279" s="41"/>
    </row>
    <row r="280" spans="9:10">
      <c r="I280" s="41"/>
      <c r="J280" s="41"/>
    </row>
    <row r="281" spans="9:10">
      <c r="I281" s="41"/>
      <c r="J281" s="41"/>
    </row>
    <row r="282" spans="9:10">
      <c r="I282" s="41"/>
      <c r="J282" s="41"/>
    </row>
    <row r="283" spans="9:10">
      <c r="I283" s="41"/>
      <c r="J283" s="41"/>
    </row>
    <row r="284" spans="9:10">
      <c r="I284" s="41"/>
      <c r="J284" s="41"/>
    </row>
    <row r="285" spans="9:10">
      <c r="I285" s="41"/>
      <c r="J285" s="41"/>
    </row>
    <row r="286" spans="9:10">
      <c r="I286" s="41"/>
      <c r="J286" s="41"/>
    </row>
    <row r="287" spans="9:10">
      <c r="I287" s="41"/>
      <c r="J287" s="41"/>
    </row>
    <row r="288" spans="9:10">
      <c r="I288" s="41"/>
      <c r="J288" s="41"/>
    </row>
    <row r="289" spans="9:10">
      <c r="I289" s="41"/>
      <c r="J289" s="41"/>
    </row>
    <row r="290" spans="9:10">
      <c r="I290" s="41"/>
      <c r="J290" s="41"/>
    </row>
    <row r="291" spans="9:10">
      <c r="I291" s="41"/>
      <c r="J291" s="41"/>
    </row>
    <row r="292" spans="9:10">
      <c r="I292" s="41"/>
      <c r="J292" s="41"/>
    </row>
    <row r="293" spans="9:10">
      <c r="I293" s="41"/>
      <c r="J293" s="41"/>
    </row>
    <row r="294" spans="9:10">
      <c r="I294" s="41"/>
      <c r="J294" s="41"/>
    </row>
    <row r="295" spans="9:10">
      <c r="I295" s="41"/>
      <c r="J295" s="41"/>
    </row>
    <row r="296" spans="9:10">
      <c r="I296" s="41"/>
      <c r="J296" s="41"/>
    </row>
    <row r="297" spans="9:10">
      <c r="I297" s="41"/>
      <c r="J297" s="41"/>
    </row>
    <row r="298" spans="9:10">
      <c r="I298" s="41"/>
      <c r="J298" s="41"/>
    </row>
    <row r="299" spans="9:10">
      <c r="I299" s="41"/>
      <c r="J299" s="41"/>
    </row>
    <row r="300" spans="9:10">
      <c r="I300" s="41"/>
      <c r="J300" s="41"/>
    </row>
    <row r="301" spans="9:10">
      <c r="I301" s="41"/>
      <c r="J301" s="41"/>
    </row>
    <row r="302" spans="9:10">
      <c r="I302" s="41"/>
      <c r="J302" s="41"/>
    </row>
    <row r="303" spans="9:10">
      <c r="I303" s="41"/>
      <c r="J303" s="41"/>
    </row>
  </sheetData>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E696-8B72-42C4-B34D-174BEA5558F6}">
  <dimension ref="A1:AH168"/>
  <sheetViews>
    <sheetView showZeros="0" zoomScaleNormal="100" workbookViewId="0">
      <pane xSplit="8" ySplit="4" topLeftCell="I5" activePane="bottomRight" state="frozen"/>
      <selection pane="bottomRight" activeCell="AA7" sqref="AA7"/>
      <selection pane="bottomLeft" activeCell="A5" sqref="A5"/>
      <selection pane="topRight" activeCell="I1" sqref="I1"/>
    </sheetView>
  </sheetViews>
  <sheetFormatPr defaultRowHeight="14.45"/>
  <cols>
    <col min="2" max="2" width="11.42578125" bestFit="1" customWidth="1"/>
    <col min="3" max="3" width="32" customWidth="1"/>
    <col min="4" max="4" width="36.140625" customWidth="1"/>
    <col min="5" max="5" width="33.28515625" bestFit="1" customWidth="1"/>
    <col min="6" max="6" width="12.28515625" style="1" customWidth="1"/>
    <col min="7" max="7" width="10.7109375" customWidth="1"/>
    <col min="8" max="8" width="9.42578125" customWidth="1"/>
    <col min="9" max="25" width="8.7109375" style="8" customWidth="1"/>
    <col min="26" max="26" width="9.7109375" style="1" customWidth="1"/>
    <col min="27" max="27" width="8.7109375" style="1" customWidth="1"/>
    <col min="28" max="28" width="8.7109375" style="1"/>
    <col min="29" max="29" width="11.7109375" style="1" customWidth="1"/>
    <col min="30" max="31" width="18.5703125" style="40" customWidth="1"/>
    <col min="32" max="32" width="30.140625" customWidth="1"/>
    <col min="33" max="33" width="14.42578125" customWidth="1"/>
    <col min="34" max="34" width="26.140625" customWidth="1"/>
  </cols>
  <sheetData>
    <row r="1" spans="1:34" ht="23.45">
      <c r="B1" s="7"/>
      <c r="H1" s="5"/>
      <c r="I1" s="17"/>
      <c r="J1" s="18"/>
      <c r="K1" s="18"/>
      <c r="L1" s="18"/>
      <c r="M1" s="18"/>
      <c r="N1" s="18"/>
      <c r="O1" s="18"/>
      <c r="P1" s="18"/>
      <c r="Q1" s="18"/>
      <c r="R1" s="18"/>
      <c r="S1" s="20" t="s">
        <v>364</v>
      </c>
      <c r="T1" s="18"/>
      <c r="U1" s="18"/>
      <c r="V1" s="18"/>
      <c r="W1" s="18"/>
      <c r="X1" s="18"/>
      <c r="Y1" s="18"/>
      <c r="Z1" s="19"/>
      <c r="AA1" s="19"/>
      <c r="AB1" s="13"/>
      <c r="AC1" s="43"/>
      <c r="AD1" s="37"/>
      <c r="AE1" s="37"/>
    </row>
    <row r="2" spans="1:34" ht="15.6">
      <c r="H2" s="5"/>
      <c r="I2" s="15"/>
      <c r="J2" s="16"/>
      <c r="K2" s="16"/>
      <c r="L2" s="16"/>
      <c r="M2" s="16"/>
      <c r="N2" s="16"/>
      <c r="O2" s="16"/>
      <c r="P2" s="16"/>
      <c r="Q2" s="16"/>
      <c r="R2" s="16"/>
      <c r="S2" s="16"/>
      <c r="T2" s="16"/>
      <c r="U2" s="16"/>
      <c r="V2" s="16"/>
      <c r="W2" s="16"/>
      <c r="X2" s="16"/>
      <c r="Y2" s="16"/>
      <c r="Z2" s="33"/>
      <c r="AA2" s="33"/>
      <c r="AB2" s="14"/>
      <c r="AC2" s="44"/>
      <c r="AD2" s="38"/>
      <c r="AE2" s="38"/>
    </row>
    <row r="3" spans="1:34" ht="36.4" customHeight="1">
      <c r="H3" s="5"/>
      <c r="I3" s="83" t="s">
        <v>365</v>
      </c>
      <c r="J3" s="84"/>
      <c r="K3" s="84"/>
      <c r="L3" s="84"/>
      <c r="M3" s="84"/>
      <c r="N3" s="85"/>
      <c r="O3" s="86" t="s">
        <v>366</v>
      </c>
      <c r="P3" s="87"/>
      <c r="Q3" s="87"/>
      <c r="R3" s="88"/>
      <c r="S3" s="89" t="s">
        <v>367</v>
      </c>
      <c r="T3" s="90"/>
      <c r="U3" s="90"/>
      <c r="V3" s="90"/>
      <c r="W3" s="91"/>
      <c r="X3" s="80" t="s">
        <v>368</v>
      </c>
      <c r="Y3" s="81"/>
      <c r="Z3" s="81"/>
      <c r="AA3" s="82"/>
      <c r="AB3" s="12"/>
      <c r="AC3" s="44"/>
      <c r="AD3" s="38"/>
      <c r="AE3" s="38"/>
    </row>
    <row r="4" spans="1:34" ht="36.6">
      <c r="A4" s="9" t="s">
        <v>0</v>
      </c>
      <c r="B4" s="9" t="s">
        <v>2</v>
      </c>
      <c r="C4" s="9" t="s">
        <v>1</v>
      </c>
      <c r="D4" s="9" t="s">
        <v>3</v>
      </c>
      <c r="E4" s="9" t="s">
        <v>326</v>
      </c>
      <c r="F4" s="11" t="s">
        <v>4</v>
      </c>
      <c r="G4" s="9" t="s">
        <v>5</v>
      </c>
      <c r="H4" s="9" t="s">
        <v>369</v>
      </c>
      <c r="I4" s="21" t="s">
        <v>370</v>
      </c>
      <c r="J4" s="21" t="s">
        <v>371</v>
      </c>
      <c r="K4" s="21" t="s">
        <v>372</v>
      </c>
      <c r="L4" s="21" t="s">
        <v>373</v>
      </c>
      <c r="M4" s="21" t="s">
        <v>374</v>
      </c>
      <c r="N4" s="21" t="s">
        <v>375</v>
      </c>
      <c r="O4" s="22" t="s">
        <v>376</v>
      </c>
      <c r="P4" s="22" t="s">
        <v>377</v>
      </c>
      <c r="Q4" s="22" t="s">
        <v>378</v>
      </c>
      <c r="R4" s="22" t="s">
        <v>379</v>
      </c>
      <c r="S4" s="23" t="s">
        <v>380</v>
      </c>
      <c r="T4" s="23" t="s">
        <v>381</v>
      </c>
      <c r="U4" s="23" t="s">
        <v>382</v>
      </c>
      <c r="V4" s="23" t="s">
        <v>383</v>
      </c>
      <c r="W4" s="23" t="s">
        <v>384</v>
      </c>
      <c r="X4" s="34" t="s">
        <v>385</v>
      </c>
      <c r="Y4" s="34" t="s">
        <v>386</v>
      </c>
      <c r="Z4" s="24" t="s">
        <v>387</v>
      </c>
      <c r="AA4" s="24" t="s">
        <v>388</v>
      </c>
      <c r="AB4" s="25" t="s">
        <v>389</v>
      </c>
      <c r="AC4" s="45" t="s">
        <v>390</v>
      </c>
      <c r="AD4" s="25" t="s">
        <v>391</v>
      </c>
      <c r="AE4" s="25" t="s">
        <v>330</v>
      </c>
      <c r="AF4" s="25" t="s">
        <v>392</v>
      </c>
      <c r="AG4" s="25" t="s">
        <v>393</v>
      </c>
      <c r="AH4" s="25" t="s">
        <v>392</v>
      </c>
    </row>
    <row r="5" spans="1:34">
      <c r="A5">
        <v>2019</v>
      </c>
      <c r="B5">
        <v>107529</v>
      </c>
      <c r="C5" t="s">
        <v>306</v>
      </c>
      <c r="D5" t="s">
        <v>394</v>
      </c>
      <c r="E5" t="s">
        <v>306</v>
      </c>
      <c r="F5">
        <v>5</v>
      </c>
      <c r="G5" t="s">
        <v>10</v>
      </c>
      <c r="H5" t="s">
        <v>395</v>
      </c>
      <c r="I5" s="47">
        <v>0</v>
      </c>
      <c r="J5" s="47">
        <v>2</v>
      </c>
      <c r="K5" s="47">
        <v>0</v>
      </c>
      <c r="L5" s="47">
        <v>1</v>
      </c>
      <c r="M5" s="47">
        <v>0</v>
      </c>
      <c r="N5" s="58">
        <f t="shared" ref="N5:N46" si="0">SUM(I5:M5)</f>
        <v>3</v>
      </c>
      <c r="O5" s="47">
        <v>2</v>
      </c>
      <c r="P5" s="47">
        <v>0</v>
      </c>
      <c r="Q5" s="47">
        <v>2</v>
      </c>
      <c r="R5" s="59">
        <f t="shared" ref="R5:R46" si="1">SUM(O5:Q5)</f>
        <v>4</v>
      </c>
      <c r="S5" s="47">
        <v>0</v>
      </c>
      <c r="T5" s="47">
        <v>0</v>
      </c>
      <c r="U5" s="47">
        <v>0</v>
      </c>
      <c r="V5" s="47">
        <v>0</v>
      </c>
      <c r="W5" s="60">
        <f t="shared" ref="W5:W46" si="2">SUM(S5:V5)</f>
        <v>0</v>
      </c>
      <c r="X5" s="47">
        <v>0</v>
      </c>
      <c r="Y5" s="47" t="s">
        <v>396</v>
      </c>
      <c r="Z5" s="51">
        <v>0</v>
      </c>
      <c r="AA5" s="61">
        <f t="shared" ref="AA5:AA46" si="3">SUM(X5:Z5)</f>
        <v>0</v>
      </c>
      <c r="AB5" s="57">
        <f t="shared" ref="AB5:AB34" si="4">SUM(N5,R5,W5,AA5)</f>
        <v>7</v>
      </c>
      <c r="AC5" s="62">
        <v>0</v>
      </c>
      <c r="AD5" s="39">
        <v>0.63035699248463894</v>
      </c>
      <c r="AE5" s="42" t="s">
        <v>397</v>
      </c>
      <c r="AF5" s="42">
        <f>_xlfn.IFNA(MATCH(B5,'Selected Projects Group B'!$A$3:$A$114,0),"Not on selected project list")</f>
        <v>45</v>
      </c>
      <c r="AG5" s="42" t="str">
        <f>_xlfn.IFNA(MATCH(B5,'Waitlisted Projects Group B'!$A$2:$A$114,0),"Not on waitlist")</f>
        <v>Not on waitlist</v>
      </c>
      <c r="AH5" s="42">
        <f>_xlfn.IFNA(MATCH(B5,'Selected Projects Group B'!$A$3:$A$66,0),"Not on selected project list")</f>
        <v>45</v>
      </c>
    </row>
    <row r="6" spans="1:34">
      <c r="A6">
        <v>343</v>
      </c>
      <c r="B6">
        <v>107527</v>
      </c>
      <c r="C6" t="s">
        <v>24</v>
      </c>
      <c r="D6" t="s">
        <v>398</v>
      </c>
      <c r="E6" t="s">
        <v>399</v>
      </c>
      <c r="F6">
        <v>1.5</v>
      </c>
      <c r="G6" t="s">
        <v>10</v>
      </c>
      <c r="H6" t="s">
        <v>395</v>
      </c>
      <c r="I6" s="47">
        <v>0</v>
      </c>
      <c r="J6" s="47">
        <v>0</v>
      </c>
      <c r="K6" s="47">
        <v>1</v>
      </c>
      <c r="L6" s="47">
        <v>1</v>
      </c>
      <c r="M6" s="47" t="s">
        <v>396</v>
      </c>
      <c r="N6" s="58">
        <f t="shared" si="0"/>
        <v>2</v>
      </c>
      <c r="O6" s="47">
        <v>0</v>
      </c>
      <c r="P6" s="47">
        <v>0</v>
      </c>
      <c r="Q6" s="47">
        <v>0</v>
      </c>
      <c r="R6" s="59">
        <f t="shared" si="1"/>
        <v>0</v>
      </c>
      <c r="S6" s="47">
        <v>0</v>
      </c>
      <c r="T6" s="47">
        <v>0</v>
      </c>
      <c r="U6" s="47">
        <v>0</v>
      </c>
      <c r="V6" s="47">
        <v>1</v>
      </c>
      <c r="W6" s="60">
        <f t="shared" si="2"/>
        <v>1</v>
      </c>
      <c r="X6" s="47">
        <v>1</v>
      </c>
      <c r="Y6" s="47">
        <v>2</v>
      </c>
      <c r="Z6" s="51">
        <v>0.24999999999999989</v>
      </c>
      <c r="AA6" s="61">
        <f t="shared" si="3"/>
        <v>3.25</v>
      </c>
      <c r="AB6" s="57">
        <f t="shared" si="4"/>
        <v>6.25</v>
      </c>
      <c r="AC6" s="62">
        <v>45077</v>
      </c>
      <c r="AD6" s="39">
        <v>0.79062105312472097</v>
      </c>
      <c r="AE6" s="42" t="s">
        <v>397</v>
      </c>
      <c r="AF6" s="42">
        <f>_xlfn.IFNA(MATCH(B6,'Selected Projects Group B'!$A$3:$A$114,0),"Not on selected project list")</f>
        <v>46</v>
      </c>
      <c r="AG6" s="42" t="str">
        <f>_xlfn.IFNA(MATCH(B6,'Waitlisted Projects Group B'!$A$2:$A$114,0),"Not on waitlist")</f>
        <v>Not on waitlist</v>
      </c>
      <c r="AH6" s="42">
        <f>_xlfn.IFNA(MATCH(B6,'Selected Projects Group B'!$A$3:$A$66,0),"Not on selected project list")</f>
        <v>46</v>
      </c>
    </row>
    <row r="7" spans="1:34" ht="14.65" customHeight="1">
      <c r="A7">
        <v>2020</v>
      </c>
      <c r="B7">
        <v>107383</v>
      </c>
      <c r="C7" t="s">
        <v>126</v>
      </c>
      <c r="D7" t="s">
        <v>400</v>
      </c>
      <c r="E7" t="s">
        <v>126</v>
      </c>
      <c r="F7">
        <v>1.92</v>
      </c>
      <c r="G7" t="s">
        <v>10</v>
      </c>
      <c r="H7" t="s">
        <v>395</v>
      </c>
      <c r="I7" s="47">
        <v>2</v>
      </c>
      <c r="J7" s="47">
        <v>0</v>
      </c>
      <c r="K7" s="47">
        <v>0</v>
      </c>
      <c r="L7" s="47">
        <v>0</v>
      </c>
      <c r="M7" s="47">
        <v>0</v>
      </c>
      <c r="N7" s="58">
        <f t="shared" si="0"/>
        <v>2</v>
      </c>
      <c r="O7" s="47">
        <v>2</v>
      </c>
      <c r="P7" s="47">
        <v>0</v>
      </c>
      <c r="Q7" s="47">
        <v>2</v>
      </c>
      <c r="R7" s="59">
        <f t="shared" si="1"/>
        <v>4</v>
      </c>
      <c r="S7" s="47">
        <v>0</v>
      </c>
      <c r="T7" s="47">
        <v>0</v>
      </c>
      <c r="U7" s="47">
        <v>0</v>
      </c>
      <c r="V7" s="47">
        <v>0</v>
      </c>
      <c r="W7" s="60">
        <f t="shared" si="2"/>
        <v>0</v>
      </c>
      <c r="X7" s="47">
        <v>0</v>
      </c>
      <c r="Y7" s="47">
        <v>0</v>
      </c>
      <c r="Z7" s="51">
        <v>0</v>
      </c>
      <c r="AA7" s="61">
        <f t="shared" si="3"/>
        <v>0</v>
      </c>
      <c r="AB7" s="57">
        <f t="shared" si="4"/>
        <v>6</v>
      </c>
      <c r="AC7" s="62">
        <v>0</v>
      </c>
      <c r="AD7" s="39">
        <v>0.98982798377844805</v>
      </c>
      <c r="AE7" s="42" t="s">
        <v>397</v>
      </c>
      <c r="AF7" s="42">
        <f>_xlfn.IFNA(MATCH(B7,'Selected Projects Group B'!$A$3:$A$114,0),"Not on selected project list")</f>
        <v>47</v>
      </c>
      <c r="AG7" s="42" t="str">
        <f>_xlfn.IFNA(MATCH(B7,'Waitlisted Projects Group B'!$A$2:$A$114,0),"Not on waitlist")</f>
        <v>Not on waitlist</v>
      </c>
      <c r="AH7" s="42">
        <f>_xlfn.IFNA(MATCH(B7,'Selected Projects Group B'!$A$3:$A$66,0),"Not on selected project list")</f>
        <v>47</v>
      </c>
    </row>
    <row r="8" spans="1:34">
      <c r="A8">
        <v>2020</v>
      </c>
      <c r="B8">
        <v>107313</v>
      </c>
      <c r="C8" t="s">
        <v>126</v>
      </c>
      <c r="D8" t="s">
        <v>401</v>
      </c>
      <c r="E8" t="s">
        <v>126</v>
      </c>
      <c r="F8">
        <v>1.92</v>
      </c>
      <c r="G8" t="s">
        <v>10</v>
      </c>
      <c r="H8" t="s">
        <v>395</v>
      </c>
      <c r="I8" s="47">
        <v>2</v>
      </c>
      <c r="J8" s="47">
        <v>0</v>
      </c>
      <c r="K8" s="47">
        <v>0</v>
      </c>
      <c r="L8" s="47">
        <v>0</v>
      </c>
      <c r="M8" s="47">
        <v>0</v>
      </c>
      <c r="N8" s="58">
        <f t="shared" si="0"/>
        <v>2</v>
      </c>
      <c r="O8" s="47">
        <v>2</v>
      </c>
      <c r="P8" s="47">
        <v>0</v>
      </c>
      <c r="Q8" s="47">
        <v>2</v>
      </c>
      <c r="R8" s="59">
        <f t="shared" si="1"/>
        <v>4</v>
      </c>
      <c r="S8" s="47">
        <v>0</v>
      </c>
      <c r="T8" s="47">
        <v>0</v>
      </c>
      <c r="U8" s="47">
        <v>0</v>
      </c>
      <c r="V8" s="47">
        <v>0</v>
      </c>
      <c r="W8" s="60">
        <f t="shared" si="2"/>
        <v>0</v>
      </c>
      <c r="X8" s="47">
        <v>0</v>
      </c>
      <c r="Y8" s="47">
        <v>0</v>
      </c>
      <c r="Z8" s="51">
        <v>0</v>
      </c>
      <c r="AA8" s="61">
        <f t="shared" si="3"/>
        <v>0</v>
      </c>
      <c r="AB8" s="57">
        <f t="shared" si="4"/>
        <v>6</v>
      </c>
      <c r="AC8" s="62">
        <v>0</v>
      </c>
      <c r="AD8" s="39">
        <v>0.95125881596450901</v>
      </c>
      <c r="AE8" s="42" t="s">
        <v>397</v>
      </c>
      <c r="AF8" s="42">
        <f>_xlfn.IFNA(MATCH(B8,'Selected Projects Group B'!$A$3:$A$114,0),"Not on selected project list")</f>
        <v>48</v>
      </c>
      <c r="AG8" s="42" t="str">
        <f>_xlfn.IFNA(MATCH(B8,'Waitlisted Projects Group B'!$A$2:$A$114,0),"Not on waitlist")</f>
        <v>Not on waitlist</v>
      </c>
      <c r="AH8" s="42">
        <f>_xlfn.IFNA(MATCH(B8,'Selected Projects Group B'!$A$3:$A$66,0),"Not on selected project list")</f>
        <v>48</v>
      </c>
    </row>
    <row r="9" spans="1:34">
      <c r="A9">
        <v>2020</v>
      </c>
      <c r="B9">
        <v>107382</v>
      </c>
      <c r="C9" t="s">
        <v>126</v>
      </c>
      <c r="D9" t="s">
        <v>402</v>
      </c>
      <c r="E9" t="s">
        <v>126</v>
      </c>
      <c r="F9">
        <v>1.08</v>
      </c>
      <c r="G9" t="s">
        <v>10</v>
      </c>
      <c r="H9" t="s">
        <v>395</v>
      </c>
      <c r="I9" s="47">
        <v>2</v>
      </c>
      <c r="J9" s="47">
        <v>0</v>
      </c>
      <c r="K9" s="47">
        <v>0</v>
      </c>
      <c r="L9" s="47">
        <v>0</v>
      </c>
      <c r="M9" s="47">
        <v>0</v>
      </c>
      <c r="N9" s="58">
        <f t="shared" si="0"/>
        <v>2</v>
      </c>
      <c r="O9" s="47">
        <v>2</v>
      </c>
      <c r="P9" s="47">
        <v>0</v>
      </c>
      <c r="Q9" s="47">
        <v>2</v>
      </c>
      <c r="R9" s="59">
        <f t="shared" si="1"/>
        <v>4</v>
      </c>
      <c r="S9" s="47">
        <v>0</v>
      </c>
      <c r="T9" s="47">
        <v>0</v>
      </c>
      <c r="U9" s="47">
        <v>0</v>
      </c>
      <c r="V9" s="47">
        <v>0</v>
      </c>
      <c r="W9" s="60">
        <f t="shared" si="2"/>
        <v>0</v>
      </c>
      <c r="X9" s="47">
        <v>0</v>
      </c>
      <c r="Y9" s="47">
        <v>0</v>
      </c>
      <c r="Z9" s="51">
        <v>0</v>
      </c>
      <c r="AA9" s="61">
        <f t="shared" si="3"/>
        <v>0</v>
      </c>
      <c r="AB9" s="57">
        <f t="shared" si="4"/>
        <v>6</v>
      </c>
      <c r="AC9" s="62">
        <v>0</v>
      </c>
      <c r="AD9" s="39">
        <v>0.925416899653696</v>
      </c>
      <c r="AE9" s="42" t="s">
        <v>397</v>
      </c>
      <c r="AF9" s="42">
        <f>_xlfn.IFNA(MATCH(B9,'Selected Projects Group B'!$A$3:$A$114,0),"Not on selected project list")</f>
        <v>49</v>
      </c>
      <c r="AG9" s="42" t="str">
        <f>_xlfn.IFNA(MATCH(B9,'Waitlisted Projects Group B'!$A$2:$A$114,0),"Not on waitlist")</f>
        <v>Not on waitlist</v>
      </c>
      <c r="AH9" s="42">
        <f>_xlfn.IFNA(MATCH(B9,'Selected Projects Group B'!$A$3:$A$66,0),"Not on selected project list")</f>
        <v>49</v>
      </c>
    </row>
    <row r="10" spans="1:34" ht="14.65" customHeight="1">
      <c r="A10">
        <v>2020</v>
      </c>
      <c r="B10">
        <v>107392</v>
      </c>
      <c r="C10" t="s">
        <v>126</v>
      </c>
      <c r="D10" t="s">
        <v>403</v>
      </c>
      <c r="E10" t="s">
        <v>126</v>
      </c>
      <c r="F10">
        <v>1.32</v>
      </c>
      <c r="G10" t="s">
        <v>10</v>
      </c>
      <c r="H10" t="s">
        <v>395</v>
      </c>
      <c r="I10" s="47">
        <v>2</v>
      </c>
      <c r="J10" s="47">
        <v>2</v>
      </c>
      <c r="K10" s="47">
        <v>0</v>
      </c>
      <c r="L10" s="47">
        <v>0</v>
      </c>
      <c r="M10" s="47">
        <v>0</v>
      </c>
      <c r="N10" s="58">
        <f t="shared" si="0"/>
        <v>4</v>
      </c>
      <c r="O10" s="47">
        <v>0</v>
      </c>
      <c r="P10" s="47">
        <v>0</v>
      </c>
      <c r="Q10" s="47">
        <v>2</v>
      </c>
      <c r="R10" s="59">
        <f t="shared" si="1"/>
        <v>2</v>
      </c>
      <c r="S10" s="47">
        <v>0</v>
      </c>
      <c r="T10" s="47">
        <v>0</v>
      </c>
      <c r="U10" s="47">
        <v>0</v>
      </c>
      <c r="V10" s="47">
        <v>0</v>
      </c>
      <c r="W10" s="60">
        <f t="shared" si="2"/>
        <v>0</v>
      </c>
      <c r="X10" s="47">
        <v>0</v>
      </c>
      <c r="Y10" s="47">
        <v>0</v>
      </c>
      <c r="Z10" s="51">
        <v>0</v>
      </c>
      <c r="AA10" s="61">
        <f t="shared" si="3"/>
        <v>0</v>
      </c>
      <c r="AB10" s="57">
        <f t="shared" si="4"/>
        <v>6</v>
      </c>
      <c r="AC10" s="62">
        <v>0</v>
      </c>
      <c r="AD10" s="39">
        <v>0.69153629506626402</v>
      </c>
      <c r="AE10" s="42" t="s">
        <v>397</v>
      </c>
      <c r="AF10" s="42">
        <f>_xlfn.IFNA(MATCH(B10,'Selected Projects Group B'!$A$3:$A$114,0),"Not on selected project list")</f>
        <v>50</v>
      </c>
      <c r="AG10" s="42" t="str">
        <f>_xlfn.IFNA(MATCH(B10,'Waitlisted Projects Group B'!$A$2:$A$114,0),"Not on waitlist")</f>
        <v>Not on waitlist</v>
      </c>
      <c r="AH10" s="42">
        <f>_xlfn.IFNA(MATCH(B10,'Selected Projects Group B'!$A$3:$A$66,0),"Not on selected project list")</f>
        <v>50</v>
      </c>
    </row>
    <row r="11" spans="1:34" ht="16.5" customHeight="1">
      <c r="A11">
        <v>2020</v>
      </c>
      <c r="B11">
        <v>107385</v>
      </c>
      <c r="C11" t="s">
        <v>126</v>
      </c>
      <c r="D11" t="s">
        <v>404</v>
      </c>
      <c r="E11" t="s">
        <v>126</v>
      </c>
      <c r="F11">
        <v>1.08</v>
      </c>
      <c r="G11" t="s">
        <v>10</v>
      </c>
      <c r="H11" t="s">
        <v>395</v>
      </c>
      <c r="I11" s="47">
        <v>2</v>
      </c>
      <c r="J11" s="47">
        <v>0</v>
      </c>
      <c r="K11" s="47">
        <v>0</v>
      </c>
      <c r="L11" s="47">
        <v>0</v>
      </c>
      <c r="M11" s="47">
        <v>0</v>
      </c>
      <c r="N11" s="58">
        <f t="shared" si="0"/>
        <v>2</v>
      </c>
      <c r="O11" s="47">
        <v>2</v>
      </c>
      <c r="P11" s="47">
        <v>0</v>
      </c>
      <c r="Q11" s="47">
        <v>2</v>
      </c>
      <c r="R11" s="59">
        <f t="shared" si="1"/>
        <v>4</v>
      </c>
      <c r="S11" s="47">
        <v>0</v>
      </c>
      <c r="T11" s="47">
        <v>0</v>
      </c>
      <c r="U11" s="47">
        <v>0</v>
      </c>
      <c r="V11" s="47">
        <v>0</v>
      </c>
      <c r="W11" s="60">
        <f t="shared" si="2"/>
        <v>0</v>
      </c>
      <c r="X11" s="47">
        <v>0</v>
      </c>
      <c r="Y11" s="47">
        <v>0</v>
      </c>
      <c r="Z11" s="51">
        <v>0</v>
      </c>
      <c r="AA11" s="61">
        <f t="shared" si="3"/>
        <v>0</v>
      </c>
      <c r="AB11" s="57">
        <f t="shared" si="4"/>
        <v>6</v>
      </c>
      <c r="AC11" s="62">
        <v>0</v>
      </c>
      <c r="AD11" s="39">
        <v>0.45938424889989898</v>
      </c>
      <c r="AE11" s="42" t="s">
        <v>397</v>
      </c>
      <c r="AF11" s="42">
        <f>_xlfn.IFNA(MATCH(B11,'Selected Projects Group B'!$A$3:$A$114,0),"Not on selected project list")</f>
        <v>51</v>
      </c>
      <c r="AG11" s="42" t="str">
        <f>_xlfn.IFNA(MATCH(B11,'Waitlisted Projects Group B'!$A$2:$A$114,0),"Not on waitlist")</f>
        <v>Not on waitlist</v>
      </c>
      <c r="AH11" s="42">
        <f>_xlfn.IFNA(MATCH(B11,'Selected Projects Group B'!$A$3:$A$66,0),"Not on selected project list")</f>
        <v>51</v>
      </c>
    </row>
    <row r="12" spans="1:34" ht="16.5" customHeight="1">
      <c r="A12">
        <v>2020</v>
      </c>
      <c r="B12">
        <v>107583</v>
      </c>
      <c r="C12" t="s">
        <v>126</v>
      </c>
      <c r="D12" t="s">
        <v>405</v>
      </c>
      <c r="E12" t="s">
        <v>126</v>
      </c>
      <c r="F12">
        <v>0.48</v>
      </c>
      <c r="G12" t="s">
        <v>10</v>
      </c>
      <c r="H12" t="s">
        <v>395</v>
      </c>
      <c r="I12" s="47">
        <v>2</v>
      </c>
      <c r="J12" s="47">
        <v>0</v>
      </c>
      <c r="K12" s="47">
        <v>0</v>
      </c>
      <c r="L12" s="47">
        <v>0</v>
      </c>
      <c r="M12" s="47">
        <v>0</v>
      </c>
      <c r="N12" s="58">
        <f t="shared" si="0"/>
        <v>2</v>
      </c>
      <c r="O12" s="47">
        <v>2</v>
      </c>
      <c r="P12" s="47">
        <v>0</v>
      </c>
      <c r="Q12" s="47">
        <v>2</v>
      </c>
      <c r="R12" s="59">
        <f t="shared" si="1"/>
        <v>4</v>
      </c>
      <c r="S12" s="47">
        <v>0</v>
      </c>
      <c r="T12" s="47">
        <v>0</v>
      </c>
      <c r="U12" s="47">
        <v>0</v>
      </c>
      <c r="V12" s="47">
        <v>0</v>
      </c>
      <c r="W12" s="60">
        <f t="shared" si="2"/>
        <v>0</v>
      </c>
      <c r="X12" s="47">
        <v>0</v>
      </c>
      <c r="Y12" s="47">
        <v>0</v>
      </c>
      <c r="Z12" s="51">
        <v>0</v>
      </c>
      <c r="AA12" s="61">
        <f t="shared" si="3"/>
        <v>0</v>
      </c>
      <c r="AB12" s="57">
        <f t="shared" si="4"/>
        <v>6</v>
      </c>
      <c r="AC12" s="62">
        <v>0</v>
      </c>
      <c r="AD12" s="39">
        <v>0.24814111051763699</v>
      </c>
      <c r="AE12" s="42" t="s">
        <v>397</v>
      </c>
      <c r="AF12" s="42">
        <f>_xlfn.IFNA(MATCH(B12,'Selected Projects Group B'!$A$3:$A$114,0),"Not on selected project list")</f>
        <v>52</v>
      </c>
      <c r="AG12" s="42" t="str">
        <f>_xlfn.IFNA(MATCH(B12,'Waitlisted Projects Group B'!$A$2:$A$114,0),"Not on waitlist")</f>
        <v>Not on waitlist</v>
      </c>
      <c r="AH12" s="42">
        <f>_xlfn.IFNA(MATCH(B12,'Selected Projects Group B'!$A$3:$A$66,0),"Not on selected project list")</f>
        <v>52</v>
      </c>
    </row>
    <row r="13" spans="1:34" ht="14.65" customHeight="1">
      <c r="A13">
        <v>2020</v>
      </c>
      <c r="B13">
        <v>107317</v>
      </c>
      <c r="C13" t="s">
        <v>126</v>
      </c>
      <c r="D13" t="s">
        <v>406</v>
      </c>
      <c r="E13" t="s">
        <v>126</v>
      </c>
      <c r="F13">
        <v>0.72</v>
      </c>
      <c r="G13" t="s">
        <v>10</v>
      </c>
      <c r="H13" t="s">
        <v>395</v>
      </c>
      <c r="I13" s="47">
        <v>2</v>
      </c>
      <c r="J13" s="47">
        <v>0</v>
      </c>
      <c r="K13" s="47">
        <v>0</v>
      </c>
      <c r="L13" s="47">
        <v>0</v>
      </c>
      <c r="M13" s="47">
        <v>0</v>
      </c>
      <c r="N13" s="58">
        <f t="shared" si="0"/>
        <v>2</v>
      </c>
      <c r="O13" s="47">
        <v>2</v>
      </c>
      <c r="P13" s="47">
        <v>0</v>
      </c>
      <c r="Q13" s="47">
        <v>2</v>
      </c>
      <c r="R13" s="59">
        <f t="shared" si="1"/>
        <v>4</v>
      </c>
      <c r="S13" s="47">
        <v>0</v>
      </c>
      <c r="T13" s="47">
        <v>0</v>
      </c>
      <c r="U13" s="47">
        <v>0</v>
      </c>
      <c r="V13" s="47">
        <v>0</v>
      </c>
      <c r="W13" s="60">
        <f t="shared" si="2"/>
        <v>0</v>
      </c>
      <c r="X13" s="47">
        <v>0</v>
      </c>
      <c r="Y13" s="47">
        <v>0</v>
      </c>
      <c r="Z13" s="51">
        <v>0</v>
      </c>
      <c r="AA13" s="61">
        <f t="shared" si="3"/>
        <v>0</v>
      </c>
      <c r="AB13" s="57">
        <f t="shared" si="4"/>
        <v>6</v>
      </c>
      <c r="AC13" s="62">
        <v>0</v>
      </c>
      <c r="AD13" s="39">
        <v>0.238131912836548</v>
      </c>
      <c r="AE13" s="42" t="s">
        <v>397</v>
      </c>
      <c r="AF13" s="42">
        <f>_xlfn.IFNA(MATCH(B13,'Selected Projects Group B'!$A$3:$A$114,0),"Not on selected project list")</f>
        <v>53</v>
      </c>
      <c r="AG13" s="42" t="str">
        <f>_xlfn.IFNA(MATCH(B13,'Waitlisted Projects Group B'!$A$2:$A$114,0),"Not on waitlist")</f>
        <v>Not on waitlist</v>
      </c>
      <c r="AH13" s="42">
        <f>_xlfn.IFNA(MATCH(B13,'Selected Projects Group B'!$A$3:$A$66,0),"Not on selected project list")</f>
        <v>53</v>
      </c>
    </row>
    <row r="14" spans="1:34" ht="16.5" customHeight="1">
      <c r="A14">
        <v>2020</v>
      </c>
      <c r="B14">
        <v>107372</v>
      </c>
      <c r="C14" t="s">
        <v>126</v>
      </c>
      <c r="D14" t="s">
        <v>407</v>
      </c>
      <c r="E14" t="s">
        <v>126</v>
      </c>
      <c r="F14">
        <v>0.48</v>
      </c>
      <c r="G14" t="s">
        <v>10</v>
      </c>
      <c r="H14" t="s">
        <v>395</v>
      </c>
      <c r="I14" s="47">
        <v>2</v>
      </c>
      <c r="J14" s="47">
        <v>0</v>
      </c>
      <c r="K14" s="47">
        <v>0</v>
      </c>
      <c r="L14" s="47">
        <v>0</v>
      </c>
      <c r="M14" s="47">
        <v>0</v>
      </c>
      <c r="N14" s="58">
        <f t="shared" si="0"/>
        <v>2</v>
      </c>
      <c r="O14" s="47">
        <v>2</v>
      </c>
      <c r="P14" s="47">
        <v>0</v>
      </c>
      <c r="Q14" s="47">
        <v>2</v>
      </c>
      <c r="R14" s="59">
        <f t="shared" si="1"/>
        <v>4</v>
      </c>
      <c r="S14" s="47">
        <v>0</v>
      </c>
      <c r="T14" s="47">
        <v>0</v>
      </c>
      <c r="U14" s="47">
        <v>0</v>
      </c>
      <c r="V14" s="47">
        <v>0</v>
      </c>
      <c r="W14" s="60">
        <f t="shared" si="2"/>
        <v>0</v>
      </c>
      <c r="X14" s="47">
        <v>0</v>
      </c>
      <c r="Y14" s="47">
        <v>0</v>
      </c>
      <c r="Z14" s="51">
        <v>0</v>
      </c>
      <c r="AA14" s="61">
        <f t="shared" si="3"/>
        <v>0</v>
      </c>
      <c r="AB14" s="57">
        <f t="shared" si="4"/>
        <v>6</v>
      </c>
      <c r="AC14" s="62">
        <v>0</v>
      </c>
      <c r="AD14" s="39">
        <v>0.17924000965786299</v>
      </c>
      <c r="AE14" s="42" t="s">
        <v>397</v>
      </c>
      <c r="AF14" s="42">
        <f>_xlfn.IFNA(MATCH(B14,'Selected Projects Group B'!$A$3:$A$114,0),"Not on selected project list")</f>
        <v>54</v>
      </c>
      <c r="AG14" s="42" t="str">
        <f>_xlfn.IFNA(MATCH(B14,'Waitlisted Projects Group B'!$A$2:$A$114,0),"Not on waitlist")</f>
        <v>Not on waitlist</v>
      </c>
      <c r="AH14" s="42">
        <f>_xlfn.IFNA(MATCH(B14,'Selected Projects Group B'!$A$3:$A$66,0),"Not on selected project list")</f>
        <v>54</v>
      </c>
    </row>
    <row r="15" spans="1:34" ht="16.5" customHeight="1">
      <c r="A15">
        <v>2020</v>
      </c>
      <c r="B15">
        <v>107584</v>
      </c>
      <c r="C15" t="s">
        <v>126</v>
      </c>
      <c r="D15" t="s">
        <v>408</v>
      </c>
      <c r="E15" t="s">
        <v>126</v>
      </c>
      <c r="F15">
        <v>0.48</v>
      </c>
      <c r="G15" t="s">
        <v>10</v>
      </c>
      <c r="H15" t="s">
        <v>395</v>
      </c>
      <c r="I15" s="47">
        <v>2</v>
      </c>
      <c r="J15" s="47">
        <v>0</v>
      </c>
      <c r="K15" s="47">
        <v>0</v>
      </c>
      <c r="L15" s="47">
        <v>0</v>
      </c>
      <c r="M15" s="47">
        <v>0</v>
      </c>
      <c r="N15" s="58">
        <f t="shared" si="0"/>
        <v>2</v>
      </c>
      <c r="O15" s="47">
        <v>2</v>
      </c>
      <c r="P15" s="47">
        <v>0</v>
      </c>
      <c r="Q15" s="47">
        <v>2</v>
      </c>
      <c r="R15" s="59">
        <f t="shared" si="1"/>
        <v>4</v>
      </c>
      <c r="S15" s="47">
        <v>0</v>
      </c>
      <c r="T15" s="47">
        <v>0</v>
      </c>
      <c r="U15" s="47">
        <v>0</v>
      </c>
      <c r="V15" s="47">
        <v>0</v>
      </c>
      <c r="W15" s="60">
        <f t="shared" si="2"/>
        <v>0</v>
      </c>
      <c r="X15" s="47">
        <v>0</v>
      </c>
      <c r="Y15" s="47">
        <v>0</v>
      </c>
      <c r="Z15" s="51">
        <v>0</v>
      </c>
      <c r="AA15" s="61">
        <f t="shared" si="3"/>
        <v>0</v>
      </c>
      <c r="AB15" s="57">
        <f t="shared" si="4"/>
        <v>6</v>
      </c>
      <c r="AC15" s="62">
        <v>0</v>
      </c>
      <c r="AD15" s="39">
        <v>0.15915390153692799</v>
      </c>
      <c r="AE15" s="42" t="s">
        <v>397</v>
      </c>
      <c r="AF15" s="42">
        <f>_xlfn.IFNA(MATCH(B15,'Selected Projects Group B'!$A$3:$A$114,0),"Not on selected project list")</f>
        <v>55</v>
      </c>
      <c r="AG15" s="42" t="str">
        <f>_xlfn.IFNA(MATCH(B15,'Waitlisted Projects Group B'!$A$2:$A$114,0),"Not on waitlist")</f>
        <v>Not on waitlist</v>
      </c>
      <c r="AH15" s="42">
        <f>_xlfn.IFNA(MATCH(B15,'Selected Projects Group B'!$A$3:$A$66,0),"Not on selected project list")</f>
        <v>55</v>
      </c>
    </row>
    <row r="16" spans="1:34" ht="14.65" customHeight="1">
      <c r="A16">
        <v>2020</v>
      </c>
      <c r="B16">
        <v>107395</v>
      </c>
      <c r="C16" t="s">
        <v>126</v>
      </c>
      <c r="D16" t="s">
        <v>409</v>
      </c>
      <c r="E16" t="s">
        <v>126</v>
      </c>
      <c r="F16">
        <v>1.92</v>
      </c>
      <c r="G16" t="s">
        <v>10</v>
      </c>
      <c r="H16" t="s">
        <v>395</v>
      </c>
      <c r="I16" s="47">
        <v>2</v>
      </c>
      <c r="J16" s="47">
        <v>2</v>
      </c>
      <c r="K16" s="47">
        <v>0</v>
      </c>
      <c r="L16" s="47">
        <v>0</v>
      </c>
      <c r="M16" s="47">
        <v>0</v>
      </c>
      <c r="N16" s="58">
        <f t="shared" si="0"/>
        <v>4</v>
      </c>
      <c r="O16" s="47">
        <v>0</v>
      </c>
      <c r="P16" s="47">
        <v>0</v>
      </c>
      <c r="Q16" s="47">
        <v>2</v>
      </c>
      <c r="R16" s="59">
        <f t="shared" si="1"/>
        <v>2</v>
      </c>
      <c r="S16" s="47">
        <v>0</v>
      </c>
      <c r="T16" s="47">
        <v>0</v>
      </c>
      <c r="U16" s="47">
        <v>0</v>
      </c>
      <c r="V16" s="47">
        <v>0</v>
      </c>
      <c r="W16" s="60">
        <f t="shared" si="2"/>
        <v>0</v>
      </c>
      <c r="X16" s="47">
        <v>0</v>
      </c>
      <c r="Y16" s="47">
        <v>0</v>
      </c>
      <c r="Z16" s="51">
        <v>0</v>
      </c>
      <c r="AA16" s="61">
        <f t="shared" si="3"/>
        <v>0</v>
      </c>
      <c r="AB16" s="57">
        <f t="shared" si="4"/>
        <v>6</v>
      </c>
      <c r="AC16" s="62">
        <v>0</v>
      </c>
      <c r="AD16" s="39">
        <v>0.15001794993922499</v>
      </c>
      <c r="AE16" s="42" t="s">
        <v>397</v>
      </c>
      <c r="AF16" s="42">
        <f>_xlfn.IFNA(MATCH(B16,'Selected Projects Group B'!$A$3:$A$114,0),"Not on selected project list")</f>
        <v>56</v>
      </c>
      <c r="AG16" s="42" t="str">
        <f>_xlfn.IFNA(MATCH(B16,'Waitlisted Projects Group B'!$A$2:$A$114,0),"Not on waitlist")</f>
        <v>Not on waitlist</v>
      </c>
      <c r="AH16" s="42">
        <f>_xlfn.IFNA(MATCH(B16,'Selected Projects Group B'!$A$3:$A$66,0),"Not on selected project list")</f>
        <v>56</v>
      </c>
    </row>
    <row r="17" spans="1:34">
      <c r="A17">
        <v>2020</v>
      </c>
      <c r="B17">
        <v>107387</v>
      </c>
      <c r="C17" t="s">
        <v>126</v>
      </c>
      <c r="D17" t="s">
        <v>410</v>
      </c>
      <c r="E17" t="s">
        <v>126</v>
      </c>
      <c r="F17">
        <v>1.08</v>
      </c>
      <c r="G17" t="s">
        <v>10</v>
      </c>
      <c r="H17" t="s">
        <v>395</v>
      </c>
      <c r="I17" s="47">
        <v>2</v>
      </c>
      <c r="J17" s="47">
        <v>0</v>
      </c>
      <c r="K17" s="47">
        <v>0</v>
      </c>
      <c r="L17" s="47">
        <v>0</v>
      </c>
      <c r="M17" s="47">
        <v>0</v>
      </c>
      <c r="N17" s="58">
        <f t="shared" si="0"/>
        <v>2</v>
      </c>
      <c r="O17" s="47">
        <v>2</v>
      </c>
      <c r="P17" s="47">
        <v>0</v>
      </c>
      <c r="Q17" s="47">
        <v>2</v>
      </c>
      <c r="R17" s="59">
        <f t="shared" si="1"/>
        <v>4</v>
      </c>
      <c r="S17" s="47">
        <v>0</v>
      </c>
      <c r="T17" s="47">
        <v>0</v>
      </c>
      <c r="U17" s="47">
        <v>0</v>
      </c>
      <c r="V17" s="47">
        <v>0</v>
      </c>
      <c r="W17" s="60">
        <f t="shared" si="2"/>
        <v>0</v>
      </c>
      <c r="X17" s="47">
        <v>0</v>
      </c>
      <c r="Y17" s="47">
        <v>0</v>
      </c>
      <c r="Z17" s="51">
        <v>0</v>
      </c>
      <c r="AA17" s="61">
        <f t="shared" si="3"/>
        <v>0</v>
      </c>
      <c r="AB17" s="57">
        <f t="shared" si="4"/>
        <v>6</v>
      </c>
      <c r="AC17" s="62">
        <v>0</v>
      </c>
      <c r="AD17" s="39">
        <v>4.0876402552967803E-2</v>
      </c>
      <c r="AE17" s="42" t="s">
        <v>397</v>
      </c>
      <c r="AF17" s="42">
        <f>_xlfn.IFNA(MATCH(B17,'Selected Projects Group B'!$A$3:$A$114,0),"Not on selected project list")</f>
        <v>57</v>
      </c>
      <c r="AG17" s="42" t="str">
        <f>_xlfn.IFNA(MATCH(B17,'Waitlisted Projects Group B'!$A$2:$A$114,0),"Not on waitlist")</f>
        <v>Not on waitlist</v>
      </c>
      <c r="AH17" s="42">
        <f>_xlfn.IFNA(MATCH(B17,'Selected Projects Group B'!$A$3:$A$66,0),"Not on selected project list")</f>
        <v>57</v>
      </c>
    </row>
    <row r="18" spans="1:34">
      <c r="A18">
        <v>2050</v>
      </c>
      <c r="B18">
        <v>107492</v>
      </c>
      <c r="C18" t="s">
        <v>411</v>
      </c>
      <c r="D18" t="s">
        <v>412</v>
      </c>
      <c r="E18" t="s">
        <v>413</v>
      </c>
      <c r="F18">
        <v>2</v>
      </c>
      <c r="G18" t="s">
        <v>10</v>
      </c>
      <c r="H18" t="s">
        <v>395</v>
      </c>
      <c r="I18" s="47">
        <v>0</v>
      </c>
      <c r="J18" s="47">
        <v>0</v>
      </c>
      <c r="K18" s="47">
        <v>1</v>
      </c>
      <c r="L18" s="47">
        <v>1</v>
      </c>
      <c r="M18" s="47">
        <v>0</v>
      </c>
      <c r="N18" s="58">
        <f t="shared" si="0"/>
        <v>2</v>
      </c>
      <c r="O18" s="47">
        <v>0</v>
      </c>
      <c r="P18" s="47">
        <v>0</v>
      </c>
      <c r="Q18" s="47">
        <v>0</v>
      </c>
      <c r="R18" s="59">
        <f t="shared" si="1"/>
        <v>0</v>
      </c>
      <c r="S18" s="47">
        <v>0</v>
      </c>
      <c r="T18" s="47">
        <v>0</v>
      </c>
      <c r="U18" s="47">
        <v>0</v>
      </c>
      <c r="V18" s="47">
        <v>0</v>
      </c>
      <c r="W18" s="60">
        <f t="shared" si="2"/>
        <v>0</v>
      </c>
      <c r="X18" s="47">
        <v>1</v>
      </c>
      <c r="Y18" s="47">
        <v>2</v>
      </c>
      <c r="Z18" s="51">
        <v>0.91666666666666663</v>
      </c>
      <c r="AA18" s="61">
        <f t="shared" si="3"/>
        <v>3.9166666666666665</v>
      </c>
      <c r="AB18" s="57">
        <f t="shared" si="4"/>
        <v>5.9166666666666661</v>
      </c>
      <c r="AC18" s="62">
        <v>44628</v>
      </c>
      <c r="AD18" s="39">
        <v>0.97743460818702799</v>
      </c>
      <c r="AE18" s="42" t="s">
        <v>397</v>
      </c>
      <c r="AF18" s="42">
        <f>_xlfn.IFNA(MATCH(B18,'Selected Projects Group B'!$A$3:$A$114,0),"Not on selected project list")</f>
        <v>58</v>
      </c>
      <c r="AG18" s="42" t="str">
        <f>_xlfn.IFNA(MATCH(B18,'Waitlisted Projects Group B'!$A$2:$A$114,0),"Not on waitlist")</f>
        <v>Not on waitlist</v>
      </c>
      <c r="AH18" s="42">
        <f>_xlfn.IFNA(MATCH(B18,'Selected Projects Group B'!$A$3:$A$66,0),"Not on selected project list")</f>
        <v>58</v>
      </c>
    </row>
    <row r="19" spans="1:34">
      <c r="A19">
        <v>343</v>
      </c>
      <c r="B19">
        <v>107521</v>
      </c>
      <c r="C19" t="s">
        <v>24</v>
      </c>
      <c r="D19" t="s">
        <v>257</v>
      </c>
      <c r="E19" t="s">
        <v>399</v>
      </c>
      <c r="F19">
        <v>4.95</v>
      </c>
      <c r="G19" t="s">
        <v>10</v>
      </c>
      <c r="H19" t="s">
        <v>395</v>
      </c>
      <c r="I19" s="47">
        <v>0</v>
      </c>
      <c r="J19" s="47">
        <v>0</v>
      </c>
      <c r="K19" s="47">
        <v>1</v>
      </c>
      <c r="L19" s="47">
        <v>1</v>
      </c>
      <c r="M19" s="47">
        <v>0</v>
      </c>
      <c r="N19" s="58">
        <f t="shared" si="0"/>
        <v>2</v>
      </c>
      <c r="O19" s="47">
        <v>0</v>
      </c>
      <c r="P19" s="47">
        <v>0</v>
      </c>
      <c r="Q19" s="47">
        <v>0</v>
      </c>
      <c r="R19" s="59">
        <f t="shared" si="1"/>
        <v>0</v>
      </c>
      <c r="S19" s="47">
        <v>0</v>
      </c>
      <c r="T19" s="47">
        <v>0</v>
      </c>
      <c r="U19" s="47">
        <v>0</v>
      </c>
      <c r="V19" s="47">
        <v>1</v>
      </c>
      <c r="W19" s="60">
        <f t="shared" si="2"/>
        <v>1</v>
      </c>
      <c r="X19" s="47">
        <v>1</v>
      </c>
      <c r="Y19" s="47">
        <v>0</v>
      </c>
      <c r="Z19" s="51">
        <v>0.58333333333333315</v>
      </c>
      <c r="AA19" s="61">
        <f t="shared" si="3"/>
        <v>1.583333333333333</v>
      </c>
      <c r="AB19" s="57">
        <f t="shared" si="4"/>
        <v>4.583333333333333</v>
      </c>
      <c r="AC19" s="62">
        <v>44859</v>
      </c>
      <c r="AD19" s="39">
        <v>0.52835248888722897</v>
      </c>
      <c r="AE19" s="42" t="s">
        <v>397</v>
      </c>
      <c r="AF19" s="42">
        <f>_xlfn.IFNA(MATCH(B19,'Selected Projects Group B'!$A$3:$A$114,0),"Not on selected project list")</f>
        <v>59</v>
      </c>
      <c r="AG19" s="42" t="str">
        <f>_xlfn.IFNA(MATCH(B19,'Waitlisted Projects Group B'!$A$2:$A$114,0),"Not on waitlist")</f>
        <v>Not on waitlist</v>
      </c>
      <c r="AH19" s="42">
        <f>_xlfn.IFNA(MATCH(B19,'Selected Projects Group B'!$A$3:$A$66,0),"Not on selected project list")</f>
        <v>59</v>
      </c>
    </row>
    <row r="20" spans="1:34" ht="16.5" customHeight="1">
      <c r="A20">
        <v>2021</v>
      </c>
      <c r="B20">
        <v>107558</v>
      </c>
      <c r="C20" t="s">
        <v>356</v>
      </c>
      <c r="D20" t="s">
        <v>414</v>
      </c>
      <c r="E20" t="s">
        <v>356</v>
      </c>
      <c r="F20">
        <v>5</v>
      </c>
      <c r="G20" t="s">
        <v>10</v>
      </c>
      <c r="H20" t="s">
        <v>395</v>
      </c>
      <c r="I20" s="47">
        <v>0</v>
      </c>
      <c r="J20" s="47">
        <v>0</v>
      </c>
      <c r="K20" s="47">
        <v>1</v>
      </c>
      <c r="L20" s="47">
        <v>1</v>
      </c>
      <c r="M20" s="47">
        <v>0</v>
      </c>
      <c r="N20" s="58">
        <f t="shared" si="0"/>
        <v>2</v>
      </c>
      <c r="O20" s="47">
        <v>0</v>
      </c>
      <c r="P20" s="47">
        <v>0</v>
      </c>
      <c r="Q20" s="47" t="s">
        <v>396</v>
      </c>
      <c r="R20" s="59">
        <f t="shared" si="1"/>
        <v>0</v>
      </c>
      <c r="S20" s="47">
        <v>0</v>
      </c>
      <c r="T20" s="47">
        <v>0</v>
      </c>
      <c r="U20" s="47">
        <v>0</v>
      </c>
      <c r="V20" s="47">
        <v>1</v>
      </c>
      <c r="W20" s="60">
        <f t="shared" si="2"/>
        <v>1</v>
      </c>
      <c r="X20" s="47">
        <v>1</v>
      </c>
      <c r="Y20" s="47">
        <v>0</v>
      </c>
      <c r="Z20" s="51">
        <v>0.49999999999999983</v>
      </c>
      <c r="AA20" s="61">
        <f t="shared" si="3"/>
        <v>1.4999999999999998</v>
      </c>
      <c r="AB20" s="57">
        <f t="shared" si="4"/>
        <v>4.5</v>
      </c>
      <c r="AC20" s="62">
        <v>44932</v>
      </c>
      <c r="AD20" s="39">
        <v>0.37308299076134299</v>
      </c>
      <c r="AE20" s="42" t="s">
        <v>397</v>
      </c>
      <c r="AF20" s="42">
        <f>_xlfn.IFNA(MATCH(B20,'Selected Projects Group B'!$A$3:$A$114,0),"Not on selected project list")</f>
        <v>60</v>
      </c>
      <c r="AG20" s="42" t="str">
        <f>_xlfn.IFNA(MATCH(B20,'Waitlisted Projects Group B'!$A$2:$A$114,0),"Not on waitlist")</f>
        <v>Not on waitlist</v>
      </c>
      <c r="AH20" s="42">
        <f>_xlfn.IFNA(MATCH(B20,'Selected Projects Group B'!$A$3:$A$66,0),"Not on selected project list")</f>
        <v>60</v>
      </c>
    </row>
    <row r="21" spans="1:34" ht="16.5" customHeight="1">
      <c r="A21">
        <v>2021</v>
      </c>
      <c r="B21">
        <v>107573</v>
      </c>
      <c r="C21" t="s">
        <v>356</v>
      </c>
      <c r="D21" t="s">
        <v>415</v>
      </c>
      <c r="E21" t="s">
        <v>356</v>
      </c>
      <c r="F21">
        <v>5</v>
      </c>
      <c r="G21" t="s">
        <v>10</v>
      </c>
      <c r="H21" t="s">
        <v>395</v>
      </c>
      <c r="I21" s="47">
        <v>0</v>
      </c>
      <c r="J21" s="47">
        <v>0</v>
      </c>
      <c r="K21" s="47">
        <v>1</v>
      </c>
      <c r="L21" s="47">
        <v>1</v>
      </c>
      <c r="M21" s="47">
        <v>0</v>
      </c>
      <c r="N21" s="58">
        <f t="shared" si="0"/>
        <v>2</v>
      </c>
      <c r="O21" s="47">
        <v>0</v>
      </c>
      <c r="P21" s="47">
        <v>0</v>
      </c>
      <c r="Q21" s="47" t="s">
        <v>396</v>
      </c>
      <c r="R21" s="59">
        <f t="shared" si="1"/>
        <v>0</v>
      </c>
      <c r="S21" s="47">
        <v>0</v>
      </c>
      <c r="T21" s="47">
        <v>0</v>
      </c>
      <c r="U21" s="47">
        <v>0</v>
      </c>
      <c r="V21" s="47">
        <v>1</v>
      </c>
      <c r="W21" s="60">
        <f t="shared" si="2"/>
        <v>1</v>
      </c>
      <c r="X21" s="47">
        <v>1</v>
      </c>
      <c r="Y21" s="47">
        <v>0</v>
      </c>
      <c r="Z21" s="51">
        <v>0.41666666666666652</v>
      </c>
      <c r="AA21" s="61">
        <f t="shared" si="3"/>
        <v>1.4166666666666665</v>
      </c>
      <c r="AB21" s="57">
        <f t="shared" si="4"/>
        <v>4.4166666666666661</v>
      </c>
      <c r="AC21" s="62">
        <v>45012</v>
      </c>
      <c r="AD21" s="39">
        <v>9.8130949506430296E-2</v>
      </c>
      <c r="AE21" s="42" t="s">
        <v>397</v>
      </c>
      <c r="AF21" s="42">
        <f>_xlfn.IFNA(MATCH(B21,'Selected Projects Group B'!$A$3:$A$114,0),"Not on selected project list")</f>
        <v>61</v>
      </c>
      <c r="AG21" s="42" t="str">
        <f>_xlfn.IFNA(MATCH(B21,'Waitlisted Projects Group B'!$A$2:$A$114,0),"Not on waitlist")</f>
        <v>Not on waitlist</v>
      </c>
      <c r="AH21" s="42">
        <f>_xlfn.IFNA(MATCH(B21,'Selected Projects Group B'!$A$3:$A$66,0),"Not on selected project list")</f>
        <v>61</v>
      </c>
    </row>
    <row r="22" spans="1:34" ht="14.65" customHeight="1">
      <c r="A22">
        <v>343</v>
      </c>
      <c r="B22">
        <v>107522</v>
      </c>
      <c r="C22" t="s">
        <v>24</v>
      </c>
      <c r="D22" t="s">
        <v>416</v>
      </c>
      <c r="E22" t="s">
        <v>399</v>
      </c>
      <c r="F22">
        <v>5</v>
      </c>
      <c r="G22" t="s">
        <v>10</v>
      </c>
      <c r="H22" t="s">
        <v>395</v>
      </c>
      <c r="I22" s="47">
        <v>0</v>
      </c>
      <c r="J22" s="47">
        <v>0</v>
      </c>
      <c r="K22" s="47">
        <v>1</v>
      </c>
      <c r="L22" s="47">
        <v>1</v>
      </c>
      <c r="M22" s="47">
        <v>0</v>
      </c>
      <c r="N22" s="58">
        <f t="shared" si="0"/>
        <v>2</v>
      </c>
      <c r="O22" s="47">
        <v>0</v>
      </c>
      <c r="P22" s="47">
        <v>0</v>
      </c>
      <c r="Q22" s="47">
        <v>0</v>
      </c>
      <c r="R22" s="59">
        <f t="shared" si="1"/>
        <v>0</v>
      </c>
      <c r="S22" s="47">
        <v>0</v>
      </c>
      <c r="T22" s="47">
        <v>0</v>
      </c>
      <c r="U22" s="47">
        <v>0</v>
      </c>
      <c r="V22" s="47">
        <v>1</v>
      </c>
      <c r="W22" s="60">
        <f t="shared" si="2"/>
        <v>1</v>
      </c>
      <c r="X22" s="47">
        <v>1</v>
      </c>
      <c r="Y22" s="47">
        <v>0</v>
      </c>
      <c r="Z22" s="51">
        <v>0.3333333333333332</v>
      </c>
      <c r="AA22" s="61">
        <f t="shared" si="3"/>
        <v>1.3333333333333333</v>
      </c>
      <c r="AB22" s="57">
        <f t="shared" si="4"/>
        <v>4.333333333333333</v>
      </c>
      <c r="AC22" s="62">
        <v>45058</v>
      </c>
      <c r="AD22" s="39">
        <v>0.25965728946191402</v>
      </c>
      <c r="AE22" s="42" t="s">
        <v>397</v>
      </c>
      <c r="AF22" s="42">
        <f>_xlfn.IFNA(MATCH(B22,'Selected Projects Group B'!$A$3:$A$114,0),"Not on selected project list")</f>
        <v>62</v>
      </c>
      <c r="AG22" s="42" t="str">
        <f>_xlfn.IFNA(MATCH(B22,'Waitlisted Projects Group B'!$A$2:$A$114,0),"Not on waitlist")</f>
        <v>Not on waitlist</v>
      </c>
      <c r="AH22" s="42">
        <f>_xlfn.IFNA(MATCH(B22,'Selected Projects Group B'!$A$3:$A$66,0),"Not on selected project list")</f>
        <v>62</v>
      </c>
    </row>
    <row r="23" spans="1:34" ht="14.65" customHeight="1">
      <c r="A23">
        <v>145</v>
      </c>
      <c r="B23">
        <v>107152</v>
      </c>
      <c r="C23" t="s">
        <v>29</v>
      </c>
      <c r="D23" t="s">
        <v>242</v>
      </c>
      <c r="E23" t="s">
        <v>29</v>
      </c>
      <c r="F23">
        <v>5</v>
      </c>
      <c r="G23" t="s">
        <v>10</v>
      </c>
      <c r="H23" t="s">
        <v>395</v>
      </c>
      <c r="I23" s="47">
        <v>0</v>
      </c>
      <c r="J23" s="47">
        <v>0</v>
      </c>
      <c r="K23" s="47">
        <v>1</v>
      </c>
      <c r="L23" s="47">
        <v>1</v>
      </c>
      <c r="M23" s="47">
        <v>-2</v>
      </c>
      <c r="N23" s="58">
        <f t="shared" si="0"/>
        <v>0</v>
      </c>
      <c r="O23" s="47">
        <v>0</v>
      </c>
      <c r="P23" s="47">
        <v>0</v>
      </c>
      <c r="Q23" s="47">
        <v>0</v>
      </c>
      <c r="R23" s="59">
        <f t="shared" si="1"/>
        <v>0</v>
      </c>
      <c r="S23" s="47">
        <v>0</v>
      </c>
      <c r="T23" s="47">
        <v>0</v>
      </c>
      <c r="U23" s="47">
        <v>0</v>
      </c>
      <c r="V23" s="47">
        <v>0</v>
      </c>
      <c r="W23" s="60">
        <f t="shared" si="2"/>
        <v>0</v>
      </c>
      <c r="X23" s="47">
        <v>1</v>
      </c>
      <c r="Y23" s="47">
        <v>2</v>
      </c>
      <c r="Z23" s="51">
        <v>1</v>
      </c>
      <c r="AA23" s="61">
        <f t="shared" si="3"/>
        <v>4</v>
      </c>
      <c r="AB23" s="57">
        <f t="shared" si="4"/>
        <v>4</v>
      </c>
      <c r="AC23" s="62">
        <v>44487</v>
      </c>
      <c r="AD23" s="39">
        <v>0.66656555840253495</v>
      </c>
      <c r="AE23" s="42" t="s">
        <v>397</v>
      </c>
      <c r="AF23" s="42">
        <f>_xlfn.IFNA(MATCH(B23,'Selected Projects Group B'!$A$3:$A$114,0),"Not on selected project list")</f>
        <v>63</v>
      </c>
      <c r="AG23" s="42" t="str">
        <f>_xlfn.IFNA(MATCH(B23,'Waitlisted Projects Group B'!$A$2:$A$114,0),"Not on waitlist")</f>
        <v>Not on waitlist</v>
      </c>
      <c r="AH23" s="42">
        <f>_xlfn.IFNA(MATCH(B23,'Selected Projects Group B'!$A$3:$A$66,0),"Not on selected project list")</f>
        <v>63</v>
      </c>
    </row>
    <row r="24" spans="1:34" ht="14.65" customHeight="1">
      <c r="A24">
        <v>145</v>
      </c>
      <c r="B24">
        <v>107489</v>
      </c>
      <c r="C24" t="s">
        <v>29</v>
      </c>
      <c r="D24" t="s">
        <v>417</v>
      </c>
      <c r="E24" t="s">
        <v>29</v>
      </c>
      <c r="F24">
        <v>5</v>
      </c>
      <c r="G24" t="s">
        <v>10</v>
      </c>
      <c r="H24" t="s">
        <v>395</v>
      </c>
      <c r="I24" s="47">
        <v>0</v>
      </c>
      <c r="J24" s="47">
        <v>0</v>
      </c>
      <c r="K24" s="47">
        <v>1</v>
      </c>
      <c r="L24" s="47">
        <v>1</v>
      </c>
      <c r="M24" s="47">
        <v>-2</v>
      </c>
      <c r="N24" s="58">
        <f t="shared" si="0"/>
        <v>0</v>
      </c>
      <c r="O24" s="47">
        <v>0</v>
      </c>
      <c r="P24" s="47">
        <v>0</v>
      </c>
      <c r="Q24" s="47">
        <v>0</v>
      </c>
      <c r="R24" s="59">
        <f t="shared" si="1"/>
        <v>0</v>
      </c>
      <c r="S24" s="47">
        <v>0</v>
      </c>
      <c r="T24" s="47">
        <v>0</v>
      </c>
      <c r="U24" s="47">
        <v>0</v>
      </c>
      <c r="V24" s="47">
        <v>0</v>
      </c>
      <c r="W24" s="60">
        <f t="shared" si="2"/>
        <v>0</v>
      </c>
      <c r="X24" s="47">
        <v>1</v>
      </c>
      <c r="Y24" s="47">
        <v>2</v>
      </c>
      <c r="Z24" s="51">
        <v>1</v>
      </c>
      <c r="AA24" s="61">
        <f t="shared" si="3"/>
        <v>4</v>
      </c>
      <c r="AB24" s="57">
        <f t="shared" si="4"/>
        <v>4</v>
      </c>
      <c r="AC24" s="62">
        <v>44487</v>
      </c>
      <c r="AD24" s="39">
        <v>0.63611293045635398</v>
      </c>
      <c r="AE24" s="42" t="s">
        <v>397</v>
      </c>
      <c r="AF24" s="42">
        <f>_xlfn.IFNA(MATCH(B24,'Selected Projects Group B'!$A$3:$A$114,0),"Not on selected project list")</f>
        <v>64</v>
      </c>
      <c r="AG24" s="42" t="str">
        <f>_xlfn.IFNA(MATCH(B24,'Waitlisted Projects Group B'!$A$2:$A$114,0),"Not on waitlist")</f>
        <v>Not on waitlist</v>
      </c>
      <c r="AH24" s="42">
        <f>_xlfn.IFNA(MATCH(B24,'Selected Projects Group B'!$A$3:$A$66,0),"Not on selected project list")</f>
        <v>64</v>
      </c>
    </row>
    <row r="25" spans="1:34">
      <c r="A25">
        <v>2050</v>
      </c>
      <c r="B25">
        <v>107553</v>
      </c>
      <c r="C25" t="s">
        <v>411</v>
      </c>
      <c r="D25" t="s">
        <v>418</v>
      </c>
      <c r="E25" t="s">
        <v>413</v>
      </c>
      <c r="F25">
        <v>2</v>
      </c>
      <c r="G25" t="s">
        <v>10</v>
      </c>
      <c r="H25" t="s">
        <v>395</v>
      </c>
      <c r="I25" s="47">
        <v>0</v>
      </c>
      <c r="J25" s="47">
        <v>0</v>
      </c>
      <c r="K25" s="47">
        <v>1</v>
      </c>
      <c r="L25" s="47">
        <v>1</v>
      </c>
      <c r="M25" s="47">
        <v>0</v>
      </c>
      <c r="N25" s="58">
        <f t="shared" si="0"/>
        <v>2</v>
      </c>
      <c r="O25" s="47">
        <v>0</v>
      </c>
      <c r="P25" s="47">
        <v>0</v>
      </c>
      <c r="Q25" s="47">
        <v>0</v>
      </c>
      <c r="R25" s="59">
        <f t="shared" si="1"/>
        <v>0</v>
      </c>
      <c r="S25" s="47">
        <v>0</v>
      </c>
      <c r="T25" s="47">
        <v>0</v>
      </c>
      <c r="U25" s="47">
        <v>0</v>
      </c>
      <c r="V25" s="47">
        <v>0</v>
      </c>
      <c r="W25" s="60">
        <f t="shared" si="2"/>
        <v>0</v>
      </c>
      <c r="X25" s="47">
        <v>1</v>
      </c>
      <c r="Y25" s="47">
        <v>0</v>
      </c>
      <c r="Z25" s="51">
        <v>0.91666666666666663</v>
      </c>
      <c r="AA25" s="61">
        <f t="shared" si="3"/>
        <v>1.9166666666666665</v>
      </c>
      <c r="AB25" s="57">
        <f t="shared" si="4"/>
        <v>3.9166666666666665</v>
      </c>
      <c r="AC25" s="62">
        <v>44628</v>
      </c>
      <c r="AD25" s="39">
        <v>0.95436913479537799</v>
      </c>
      <c r="AE25" s="42" t="s">
        <v>397</v>
      </c>
      <c r="AF25" s="42" t="str">
        <f>_xlfn.IFNA(MATCH(B25,'Selected Projects Group B'!$A$3:$A$114,0),"Not on selected project list")</f>
        <v>Not on selected project list</v>
      </c>
      <c r="AG25" s="42" t="str">
        <f>_xlfn.IFNA(MATCH(B25,'Waitlisted Projects Group B'!$A$2:$A$114,0),"Not on waitlist")</f>
        <v>Not on waitlist</v>
      </c>
      <c r="AH25" s="42" t="str">
        <f>_xlfn.IFNA(MATCH(B25,'Selected Projects Group B'!$A$3:$A$66,0),"Not on selected project list")</f>
        <v>Not on selected project list</v>
      </c>
    </row>
    <row r="26" spans="1:34">
      <c r="A26">
        <v>2050</v>
      </c>
      <c r="B26">
        <v>107565</v>
      </c>
      <c r="C26" t="s">
        <v>411</v>
      </c>
      <c r="D26" t="s">
        <v>419</v>
      </c>
      <c r="E26" t="s">
        <v>413</v>
      </c>
      <c r="F26">
        <v>2</v>
      </c>
      <c r="G26" t="s">
        <v>10</v>
      </c>
      <c r="H26" t="s">
        <v>395</v>
      </c>
      <c r="I26" s="47">
        <v>0</v>
      </c>
      <c r="J26" s="47">
        <v>0</v>
      </c>
      <c r="K26" s="47">
        <v>1</v>
      </c>
      <c r="L26" s="47">
        <v>1</v>
      </c>
      <c r="M26" s="47">
        <v>0</v>
      </c>
      <c r="N26" s="58">
        <f t="shared" si="0"/>
        <v>2</v>
      </c>
      <c r="O26" s="47">
        <v>0</v>
      </c>
      <c r="P26" s="47">
        <v>0</v>
      </c>
      <c r="Q26" s="47">
        <v>0</v>
      </c>
      <c r="R26" s="59">
        <f t="shared" si="1"/>
        <v>0</v>
      </c>
      <c r="S26" s="47">
        <v>0</v>
      </c>
      <c r="T26" s="47">
        <v>0</v>
      </c>
      <c r="U26" s="47">
        <v>0</v>
      </c>
      <c r="V26" s="47">
        <v>0</v>
      </c>
      <c r="W26" s="60">
        <f t="shared" si="2"/>
        <v>0</v>
      </c>
      <c r="X26" s="47">
        <v>1</v>
      </c>
      <c r="Y26" s="47">
        <v>0</v>
      </c>
      <c r="Z26" s="51">
        <v>0.91666666666666663</v>
      </c>
      <c r="AA26" s="61">
        <f t="shared" si="3"/>
        <v>1.9166666666666665</v>
      </c>
      <c r="AB26" s="57">
        <f t="shared" si="4"/>
        <v>3.9166666666666665</v>
      </c>
      <c r="AC26" s="62">
        <v>44628</v>
      </c>
      <c r="AD26" s="39">
        <v>0.67139633357448103</v>
      </c>
      <c r="AE26" s="42" t="s">
        <v>397</v>
      </c>
      <c r="AF26" s="42" t="str">
        <f>_xlfn.IFNA(MATCH(B26,'Selected Projects Group B'!$A$3:$A$114,0),"Not on selected project list")</f>
        <v>Not on selected project list</v>
      </c>
      <c r="AG26" s="42" t="str">
        <f>_xlfn.IFNA(MATCH(B26,'Waitlisted Projects Group B'!$A$2:$A$114,0),"Not on waitlist")</f>
        <v>Not on waitlist</v>
      </c>
      <c r="AH26" s="42" t="str">
        <f>_xlfn.IFNA(MATCH(B26,'Selected Projects Group B'!$A$3:$A$66,0),"Not on selected project list")</f>
        <v>Not on selected project list</v>
      </c>
    </row>
    <row r="27" spans="1:34">
      <c r="A27">
        <v>2050</v>
      </c>
      <c r="B27">
        <v>107548</v>
      </c>
      <c r="C27" t="s">
        <v>411</v>
      </c>
      <c r="D27" t="s">
        <v>249</v>
      </c>
      <c r="E27" t="s">
        <v>413</v>
      </c>
      <c r="F27">
        <v>2</v>
      </c>
      <c r="G27" t="s">
        <v>10</v>
      </c>
      <c r="H27" t="s">
        <v>395</v>
      </c>
      <c r="I27" s="47">
        <v>0</v>
      </c>
      <c r="J27" s="47">
        <v>0</v>
      </c>
      <c r="K27" s="47">
        <v>1</v>
      </c>
      <c r="L27" s="47">
        <v>1</v>
      </c>
      <c r="M27" s="47">
        <v>0</v>
      </c>
      <c r="N27" s="58">
        <f t="shared" si="0"/>
        <v>2</v>
      </c>
      <c r="O27" s="47">
        <v>0</v>
      </c>
      <c r="P27" s="47">
        <v>0</v>
      </c>
      <c r="Q27" s="47">
        <v>0</v>
      </c>
      <c r="R27" s="59">
        <f t="shared" si="1"/>
        <v>0</v>
      </c>
      <c r="S27" s="47">
        <v>0</v>
      </c>
      <c r="T27" s="47">
        <v>0</v>
      </c>
      <c r="U27" s="47">
        <v>0</v>
      </c>
      <c r="V27" s="47">
        <v>0</v>
      </c>
      <c r="W27" s="60">
        <f t="shared" si="2"/>
        <v>0</v>
      </c>
      <c r="X27" s="47">
        <v>1</v>
      </c>
      <c r="Y27" s="47">
        <v>0</v>
      </c>
      <c r="Z27" s="51">
        <v>0.91666666666666663</v>
      </c>
      <c r="AA27" s="61">
        <f t="shared" si="3"/>
        <v>1.9166666666666665</v>
      </c>
      <c r="AB27" s="57">
        <f t="shared" si="4"/>
        <v>3.9166666666666665</v>
      </c>
      <c r="AC27" s="62">
        <v>44628</v>
      </c>
      <c r="AD27" s="39">
        <v>7.7560241229844796E-3</v>
      </c>
      <c r="AE27" s="42" t="s">
        <v>397</v>
      </c>
      <c r="AF27" s="42" t="str">
        <f>_xlfn.IFNA(MATCH(B27,'Selected Projects Group B'!$A$3:$A$114,0),"Not on selected project list")</f>
        <v>Not on selected project list</v>
      </c>
      <c r="AG27" s="42" t="str">
        <f>_xlfn.IFNA(MATCH(B27,'Waitlisted Projects Group B'!$A$2:$A$114,0),"Not on waitlist")</f>
        <v>Not on waitlist</v>
      </c>
      <c r="AH27" s="42" t="str">
        <f>_xlfn.IFNA(MATCH(B27,'Selected Projects Group B'!$A$3:$A$66,0),"Not on selected project list")</f>
        <v>Not on selected project list</v>
      </c>
    </row>
    <row r="28" spans="1:34" ht="16.5" customHeight="1">
      <c r="A28">
        <v>1058</v>
      </c>
      <c r="B28">
        <v>107652</v>
      </c>
      <c r="C28" t="s">
        <v>76</v>
      </c>
      <c r="D28" t="s">
        <v>269</v>
      </c>
      <c r="E28" t="s">
        <v>420</v>
      </c>
      <c r="F28">
        <v>2</v>
      </c>
      <c r="G28" t="s">
        <v>10</v>
      </c>
      <c r="H28" t="s">
        <v>395</v>
      </c>
      <c r="I28" s="47">
        <v>0</v>
      </c>
      <c r="J28" s="47">
        <v>0</v>
      </c>
      <c r="K28" s="47">
        <v>0</v>
      </c>
      <c r="L28" s="47">
        <v>1</v>
      </c>
      <c r="M28" s="47">
        <v>0</v>
      </c>
      <c r="N28" s="58">
        <f t="shared" si="0"/>
        <v>1</v>
      </c>
      <c r="O28" s="47">
        <v>0</v>
      </c>
      <c r="P28" s="47">
        <v>0</v>
      </c>
      <c r="Q28" s="47">
        <v>0</v>
      </c>
      <c r="R28" s="59">
        <f t="shared" si="1"/>
        <v>0</v>
      </c>
      <c r="S28" s="47">
        <v>0</v>
      </c>
      <c r="T28" s="47">
        <v>0</v>
      </c>
      <c r="U28" s="47">
        <v>0</v>
      </c>
      <c r="V28" s="47">
        <v>0</v>
      </c>
      <c r="W28" s="60">
        <f t="shared" si="2"/>
        <v>0</v>
      </c>
      <c r="X28" s="47">
        <v>1</v>
      </c>
      <c r="Y28" s="47">
        <v>0</v>
      </c>
      <c r="Z28" s="51">
        <v>0.83333333333333326</v>
      </c>
      <c r="AA28" s="61">
        <f t="shared" si="3"/>
        <v>1.8333333333333333</v>
      </c>
      <c r="AB28" s="57">
        <f t="shared" si="4"/>
        <v>2.833333333333333</v>
      </c>
      <c r="AC28" s="62">
        <v>44652</v>
      </c>
      <c r="AD28" s="39">
        <v>0.13917687213728799</v>
      </c>
      <c r="AE28" s="42" t="s">
        <v>397</v>
      </c>
      <c r="AF28" s="42" t="str">
        <f>_xlfn.IFNA(MATCH(B28,'Selected Projects Group B'!$A$3:$A$114,0),"Not on selected project list")</f>
        <v>Not on selected project list</v>
      </c>
      <c r="AG28" s="42" t="str">
        <f>_xlfn.IFNA(MATCH(B28,'Waitlisted Projects Group B'!$A$2:$A$114,0),"Not on waitlist")</f>
        <v>Not on waitlist</v>
      </c>
      <c r="AH28" s="42" t="str">
        <f>_xlfn.IFNA(MATCH(B28,'Selected Projects Group B'!$A$3:$A$66,0),"Not on selected project list")</f>
        <v>Not on selected project list</v>
      </c>
    </row>
    <row r="29" spans="1:34" ht="14.65" customHeight="1">
      <c r="A29">
        <v>1058</v>
      </c>
      <c r="B29">
        <v>107657</v>
      </c>
      <c r="C29" t="s">
        <v>76</v>
      </c>
      <c r="D29" t="s">
        <v>421</v>
      </c>
      <c r="E29" t="s">
        <v>420</v>
      </c>
      <c r="F29">
        <v>2</v>
      </c>
      <c r="G29" t="s">
        <v>10</v>
      </c>
      <c r="H29" t="s">
        <v>395</v>
      </c>
      <c r="I29" s="47">
        <v>0</v>
      </c>
      <c r="J29" s="47">
        <v>0</v>
      </c>
      <c r="K29" s="47">
        <v>0</v>
      </c>
      <c r="L29" s="47">
        <v>1</v>
      </c>
      <c r="M29" s="47">
        <v>0</v>
      </c>
      <c r="N29" s="58">
        <f t="shared" si="0"/>
        <v>1</v>
      </c>
      <c r="O29" s="47">
        <v>0</v>
      </c>
      <c r="P29" s="47">
        <v>0</v>
      </c>
      <c r="Q29" s="47">
        <v>0</v>
      </c>
      <c r="R29" s="59">
        <f t="shared" si="1"/>
        <v>0</v>
      </c>
      <c r="S29" s="47">
        <v>0</v>
      </c>
      <c r="T29" s="47">
        <v>0</v>
      </c>
      <c r="U29" s="47">
        <v>0</v>
      </c>
      <c r="V29" s="47">
        <v>0</v>
      </c>
      <c r="W29" s="60">
        <f t="shared" si="2"/>
        <v>0</v>
      </c>
      <c r="X29" s="47">
        <v>1</v>
      </c>
      <c r="Y29" s="47">
        <v>0</v>
      </c>
      <c r="Z29" s="51">
        <v>0.74999999999999989</v>
      </c>
      <c r="AA29" s="61">
        <f t="shared" si="3"/>
        <v>1.75</v>
      </c>
      <c r="AB29" s="57">
        <f t="shared" si="4"/>
        <v>2.75</v>
      </c>
      <c r="AC29" s="62">
        <v>44655</v>
      </c>
      <c r="AD29" s="39">
        <v>0.68453152695650199</v>
      </c>
      <c r="AE29" s="42" t="s">
        <v>397</v>
      </c>
      <c r="AF29" s="42" t="str">
        <f>_xlfn.IFNA(MATCH(B29,'Selected Projects Group B'!$A$3:$A$114,0),"Not on selected project list")</f>
        <v>Not on selected project list</v>
      </c>
      <c r="AG29" s="42" t="str">
        <f>_xlfn.IFNA(MATCH(B29,'Waitlisted Projects Group B'!$A$2:$A$114,0),"Not on waitlist")</f>
        <v>Not on waitlist</v>
      </c>
      <c r="AH29" s="42" t="str">
        <f>_xlfn.IFNA(MATCH(B29,'Selected Projects Group B'!$A$3:$A$66,0),"Not on selected project list")</f>
        <v>Not on selected project list</v>
      </c>
    </row>
    <row r="30" spans="1:34">
      <c r="A30">
        <v>1058</v>
      </c>
      <c r="B30">
        <v>107660</v>
      </c>
      <c r="C30" t="s">
        <v>76</v>
      </c>
      <c r="D30" t="s">
        <v>422</v>
      </c>
      <c r="E30" t="s">
        <v>420</v>
      </c>
      <c r="F30">
        <v>2</v>
      </c>
      <c r="G30" t="s">
        <v>10</v>
      </c>
      <c r="H30" t="s">
        <v>395</v>
      </c>
      <c r="I30" s="47">
        <v>0</v>
      </c>
      <c r="J30" s="47">
        <v>0</v>
      </c>
      <c r="K30" s="47">
        <v>0</v>
      </c>
      <c r="L30" s="47">
        <v>1</v>
      </c>
      <c r="M30" s="47">
        <v>0</v>
      </c>
      <c r="N30" s="58">
        <f t="shared" si="0"/>
        <v>1</v>
      </c>
      <c r="O30" s="47">
        <v>0</v>
      </c>
      <c r="P30" s="47">
        <v>0</v>
      </c>
      <c r="Q30" s="47">
        <v>0</v>
      </c>
      <c r="R30" s="59">
        <f t="shared" si="1"/>
        <v>0</v>
      </c>
      <c r="S30" s="47">
        <v>0</v>
      </c>
      <c r="T30" s="47">
        <v>0</v>
      </c>
      <c r="U30" s="47">
        <v>0</v>
      </c>
      <c r="V30" s="47">
        <v>0</v>
      </c>
      <c r="W30" s="60">
        <f t="shared" si="2"/>
        <v>0</v>
      </c>
      <c r="X30" s="47">
        <v>1</v>
      </c>
      <c r="Y30" s="47">
        <v>0</v>
      </c>
      <c r="Z30" s="51">
        <v>0.74999999999999989</v>
      </c>
      <c r="AA30" s="61">
        <f t="shared" si="3"/>
        <v>1.75</v>
      </c>
      <c r="AB30" s="57">
        <f t="shared" si="4"/>
        <v>2.75</v>
      </c>
      <c r="AC30" s="62">
        <v>44655</v>
      </c>
      <c r="AD30" s="39">
        <v>0.35890110779816897</v>
      </c>
      <c r="AE30" s="42" t="s">
        <v>397</v>
      </c>
      <c r="AF30" s="42" t="str">
        <f>_xlfn.IFNA(MATCH(B30,'Selected Projects Group B'!$A$3:$A$114,0),"Not on selected project list")</f>
        <v>Not on selected project list</v>
      </c>
      <c r="AG30" s="42" t="str">
        <f>_xlfn.IFNA(MATCH(B30,'Waitlisted Projects Group B'!$A$2:$A$114,0),"Not on waitlist")</f>
        <v>Not on waitlist</v>
      </c>
      <c r="AH30" s="42" t="str">
        <f>_xlfn.IFNA(MATCH(B30,'Selected Projects Group B'!$A$3:$A$66,0),"Not on selected project list")</f>
        <v>Not on selected project list</v>
      </c>
    </row>
    <row r="31" spans="1:34">
      <c r="A31">
        <v>1058</v>
      </c>
      <c r="B31">
        <v>107663</v>
      </c>
      <c r="C31" t="s">
        <v>76</v>
      </c>
      <c r="D31" t="s">
        <v>268</v>
      </c>
      <c r="E31" t="s">
        <v>420</v>
      </c>
      <c r="F31">
        <v>2</v>
      </c>
      <c r="G31" t="s">
        <v>10</v>
      </c>
      <c r="H31" t="s">
        <v>395</v>
      </c>
      <c r="I31" s="47">
        <v>0</v>
      </c>
      <c r="J31" s="47">
        <v>0</v>
      </c>
      <c r="K31" s="47">
        <v>0</v>
      </c>
      <c r="L31" s="47">
        <v>1</v>
      </c>
      <c r="M31" s="47">
        <v>0</v>
      </c>
      <c r="N31" s="58">
        <f t="shared" si="0"/>
        <v>1</v>
      </c>
      <c r="O31" s="47">
        <v>0</v>
      </c>
      <c r="P31" s="47">
        <v>0</v>
      </c>
      <c r="Q31" s="47">
        <v>0</v>
      </c>
      <c r="R31" s="59">
        <f t="shared" si="1"/>
        <v>0</v>
      </c>
      <c r="S31" s="47">
        <v>0</v>
      </c>
      <c r="T31" s="47">
        <v>0</v>
      </c>
      <c r="U31" s="47">
        <v>0</v>
      </c>
      <c r="V31" s="47">
        <v>0</v>
      </c>
      <c r="W31" s="60">
        <f t="shared" si="2"/>
        <v>0</v>
      </c>
      <c r="X31" s="47">
        <v>1</v>
      </c>
      <c r="Y31" s="47">
        <v>0</v>
      </c>
      <c r="Z31" s="51">
        <v>0.74999999999999989</v>
      </c>
      <c r="AA31" s="61">
        <f t="shared" si="3"/>
        <v>1.75</v>
      </c>
      <c r="AB31" s="57">
        <f t="shared" si="4"/>
        <v>2.75</v>
      </c>
      <c r="AC31" s="62">
        <v>44655</v>
      </c>
      <c r="AD31" s="39">
        <v>0.17318337147993501</v>
      </c>
      <c r="AE31" s="42" t="s">
        <v>423</v>
      </c>
      <c r="AF31" s="42" t="str">
        <f>_xlfn.IFNA(MATCH(B31,'Selected Projects Group B'!$A$3:$A$114,0),"Not on selected project list")</f>
        <v>Not on selected project list</v>
      </c>
      <c r="AG31" s="42" t="str">
        <f>_xlfn.IFNA(MATCH(B31,'Waitlisted Projects Group B'!$A$2:$A$114,0),"Not on waitlist")</f>
        <v>Not on waitlist</v>
      </c>
      <c r="AH31" s="42" t="str">
        <f>_xlfn.IFNA(MATCH(B31,'Selected Projects Group B'!$A$3:$A$66,0),"Not on selected project list")</f>
        <v>Not on selected project list</v>
      </c>
    </row>
    <row r="32" spans="1:34" ht="14.65" customHeight="1">
      <c r="A32">
        <v>1101</v>
      </c>
      <c r="B32">
        <v>107052</v>
      </c>
      <c r="C32" t="s">
        <v>424</v>
      </c>
      <c r="D32" t="s">
        <v>425</v>
      </c>
      <c r="E32" t="s">
        <v>424</v>
      </c>
      <c r="F32">
        <v>4.25</v>
      </c>
      <c r="G32" t="s">
        <v>10</v>
      </c>
      <c r="H32" t="s">
        <v>395</v>
      </c>
      <c r="I32" s="47">
        <v>0</v>
      </c>
      <c r="J32" s="47">
        <v>0</v>
      </c>
      <c r="K32" s="47">
        <v>1</v>
      </c>
      <c r="L32" s="47">
        <v>1</v>
      </c>
      <c r="M32" s="47">
        <v>0</v>
      </c>
      <c r="N32" s="58">
        <f t="shared" si="0"/>
        <v>2</v>
      </c>
      <c r="O32" s="47">
        <v>0</v>
      </c>
      <c r="P32" s="47">
        <v>0</v>
      </c>
      <c r="Q32" s="47">
        <v>0</v>
      </c>
      <c r="R32" s="59">
        <f t="shared" si="1"/>
        <v>0</v>
      </c>
      <c r="S32" s="47">
        <v>0</v>
      </c>
      <c r="T32" s="47">
        <v>0</v>
      </c>
      <c r="U32" s="47">
        <v>0</v>
      </c>
      <c r="V32" s="47">
        <v>0</v>
      </c>
      <c r="W32" s="60">
        <f t="shared" si="2"/>
        <v>0</v>
      </c>
      <c r="X32" s="47">
        <v>0</v>
      </c>
      <c r="Y32" s="47">
        <v>0</v>
      </c>
      <c r="Z32" s="51">
        <v>0</v>
      </c>
      <c r="AA32" s="61">
        <f t="shared" si="3"/>
        <v>0</v>
      </c>
      <c r="AB32" s="57">
        <f t="shared" si="4"/>
        <v>2</v>
      </c>
      <c r="AC32" s="62">
        <v>0</v>
      </c>
      <c r="AD32" s="39">
        <v>0.392916598910522</v>
      </c>
      <c r="AE32" s="42" t="s">
        <v>397</v>
      </c>
      <c r="AF32" s="42" t="str">
        <f>_xlfn.IFNA(MATCH(B32,'Selected Projects Group B'!$A$3:$A$114,0),"Not on selected project list")</f>
        <v>Not on selected project list</v>
      </c>
      <c r="AG32" s="42" t="str">
        <f>_xlfn.IFNA(MATCH(B32,'Waitlisted Projects Group B'!$A$2:$A$114,0),"Not on waitlist")</f>
        <v>Not on waitlist</v>
      </c>
      <c r="AH32" s="42" t="str">
        <f>_xlfn.IFNA(MATCH(B32,'Selected Projects Group B'!$A$3:$A$66,0),"Not on selected project list")</f>
        <v>Not on selected project list</v>
      </c>
    </row>
    <row r="33" spans="1:34">
      <c r="A33">
        <v>1101</v>
      </c>
      <c r="B33">
        <v>105976</v>
      </c>
      <c r="C33" t="s">
        <v>424</v>
      </c>
      <c r="D33" t="s">
        <v>426</v>
      </c>
      <c r="E33" t="s">
        <v>424</v>
      </c>
      <c r="F33">
        <v>4.95</v>
      </c>
      <c r="G33" t="s">
        <v>10</v>
      </c>
      <c r="H33" t="s">
        <v>395</v>
      </c>
      <c r="I33" s="47">
        <v>0</v>
      </c>
      <c r="J33" s="47">
        <v>0</v>
      </c>
      <c r="K33" s="47">
        <v>1</v>
      </c>
      <c r="L33" s="47">
        <v>1</v>
      </c>
      <c r="M33" s="47">
        <v>0</v>
      </c>
      <c r="N33" s="58">
        <f t="shared" si="0"/>
        <v>2</v>
      </c>
      <c r="O33" s="47">
        <v>0</v>
      </c>
      <c r="P33" s="47">
        <v>0</v>
      </c>
      <c r="Q33" s="47">
        <v>0</v>
      </c>
      <c r="R33" s="59">
        <f t="shared" si="1"/>
        <v>0</v>
      </c>
      <c r="S33" s="47">
        <v>0</v>
      </c>
      <c r="T33" s="47">
        <v>0</v>
      </c>
      <c r="U33" s="47">
        <v>0</v>
      </c>
      <c r="V33" s="47">
        <v>0</v>
      </c>
      <c r="W33" s="60">
        <f t="shared" si="2"/>
        <v>0</v>
      </c>
      <c r="X33" s="47">
        <v>0</v>
      </c>
      <c r="Y33" s="47">
        <v>0</v>
      </c>
      <c r="Z33" s="51">
        <v>0</v>
      </c>
      <c r="AA33" s="61">
        <f t="shared" si="3"/>
        <v>0</v>
      </c>
      <c r="AB33" s="57">
        <f t="shared" si="4"/>
        <v>2</v>
      </c>
      <c r="AC33" s="62">
        <v>0</v>
      </c>
      <c r="AD33" s="39">
        <v>0.182566802969228</v>
      </c>
      <c r="AE33" s="42" t="s">
        <v>397</v>
      </c>
      <c r="AF33" s="42" t="str">
        <f>_xlfn.IFNA(MATCH(B33,'Selected Projects Group B'!$A$3:$A$114,0),"Not on selected project list")</f>
        <v>Not on selected project list</v>
      </c>
      <c r="AG33" s="42" t="str">
        <f>_xlfn.IFNA(MATCH(B33,'Waitlisted Projects Group B'!$A$2:$A$114,0),"Not on waitlist")</f>
        <v>Not on waitlist</v>
      </c>
      <c r="AH33" s="42" t="str">
        <f>_xlfn.IFNA(MATCH(B33,'Selected Projects Group B'!$A$3:$A$66,0),"Not on selected project list")</f>
        <v>Not on selected project list</v>
      </c>
    </row>
    <row r="34" spans="1:34">
      <c r="A34">
        <v>145</v>
      </c>
      <c r="B34">
        <v>107485</v>
      </c>
      <c r="C34" t="s">
        <v>29</v>
      </c>
      <c r="D34" t="s">
        <v>427</v>
      </c>
      <c r="E34" t="s">
        <v>29</v>
      </c>
      <c r="F34">
        <v>5</v>
      </c>
      <c r="G34" t="s">
        <v>10</v>
      </c>
      <c r="H34" t="s">
        <v>395</v>
      </c>
      <c r="I34" s="47">
        <v>0</v>
      </c>
      <c r="J34" s="47">
        <v>0</v>
      </c>
      <c r="K34" s="47">
        <v>1</v>
      </c>
      <c r="L34" s="47">
        <v>1</v>
      </c>
      <c r="M34" s="47">
        <v>-2</v>
      </c>
      <c r="N34" s="58">
        <f t="shared" si="0"/>
        <v>0</v>
      </c>
      <c r="O34" s="47">
        <v>0</v>
      </c>
      <c r="P34" s="47">
        <v>0</v>
      </c>
      <c r="Q34" s="47">
        <v>0</v>
      </c>
      <c r="R34" s="59">
        <f t="shared" si="1"/>
        <v>0</v>
      </c>
      <c r="S34" s="47">
        <v>0</v>
      </c>
      <c r="T34" s="47">
        <v>0</v>
      </c>
      <c r="U34" s="47">
        <v>0</v>
      </c>
      <c r="V34" s="47">
        <v>0</v>
      </c>
      <c r="W34" s="60">
        <f t="shared" si="2"/>
        <v>0</v>
      </c>
      <c r="X34" s="47">
        <v>1</v>
      </c>
      <c r="Y34" s="47">
        <v>0</v>
      </c>
      <c r="Z34" s="51">
        <v>0.66666666666666652</v>
      </c>
      <c r="AA34" s="61">
        <f t="shared" si="3"/>
        <v>1.6666666666666665</v>
      </c>
      <c r="AB34" s="57">
        <f t="shared" si="4"/>
        <v>1.6666666666666665</v>
      </c>
      <c r="AC34" s="62">
        <v>44812</v>
      </c>
      <c r="AD34" s="39">
        <v>0.94264459223216002</v>
      </c>
      <c r="AE34" s="42" t="s">
        <v>397</v>
      </c>
      <c r="AF34" s="42" t="str">
        <f>_xlfn.IFNA(MATCH(B34,'Selected Projects Group B'!$A$3:$A$114,0),"Not on selected project list")</f>
        <v>Not on selected project list</v>
      </c>
      <c r="AG34" s="42" t="str">
        <f>_xlfn.IFNA(MATCH(B34,'Waitlisted Projects Group B'!$A$2:$A$114,0),"Not on waitlist")</f>
        <v>Not on waitlist</v>
      </c>
      <c r="AH34" s="42" t="str">
        <f>_xlfn.IFNA(MATCH(B34,'Selected Projects Group B'!$A$3:$A$66,0),"Not on selected project list")</f>
        <v>Not on selected project list</v>
      </c>
    </row>
    <row r="35" spans="1:34">
      <c r="A35" s="72">
        <v>2020</v>
      </c>
      <c r="B35" s="72">
        <v>107369</v>
      </c>
      <c r="C35" s="72" t="s">
        <v>428</v>
      </c>
      <c r="D35" s="72" t="s">
        <v>429</v>
      </c>
      <c r="E35" s="72" t="s">
        <v>126</v>
      </c>
      <c r="F35" s="72">
        <v>1.56</v>
      </c>
      <c r="G35" s="72" t="s">
        <v>10</v>
      </c>
      <c r="H35" s="72" t="s">
        <v>395</v>
      </c>
      <c r="I35" s="73">
        <v>2</v>
      </c>
      <c r="J35" s="73">
        <v>0</v>
      </c>
      <c r="K35" s="73">
        <v>0</v>
      </c>
      <c r="L35" s="73">
        <v>0</v>
      </c>
      <c r="M35" s="73">
        <v>0</v>
      </c>
      <c r="N35" s="74">
        <f t="shared" si="0"/>
        <v>2</v>
      </c>
      <c r="O35" s="73">
        <v>2</v>
      </c>
      <c r="P35" s="73">
        <v>0</v>
      </c>
      <c r="Q35" s="73">
        <v>2</v>
      </c>
      <c r="R35" s="75">
        <f t="shared" si="1"/>
        <v>4</v>
      </c>
      <c r="S35" s="73">
        <v>0</v>
      </c>
      <c r="T35" s="73">
        <v>0</v>
      </c>
      <c r="U35" s="73">
        <v>0</v>
      </c>
      <c r="V35" s="73">
        <v>0</v>
      </c>
      <c r="W35" s="76">
        <f t="shared" si="2"/>
        <v>0</v>
      </c>
      <c r="X35" s="73">
        <v>0</v>
      </c>
      <c r="Y35" s="73">
        <v>0</v>
      </c>
      <c r="Z35" s="77">
        <v>0</v>
      </c>
      <c r="AA35" s="78">
        <f t="shared" si="3"/>
        <v>0</v>
      </c>
      <c r="AB35" s="79">
        <v>0</v>
      </c>
      <c r="AC35" s="62">
        <v>0</v>
      </c>
      <c r="AD35" s="39">
        <v>0.918802869227482</v>
      </c>
      <c r="AE35" s="42" t="s">
        <v>430</v>
      </c>
      <c r="AF35" s="42" t="str">
        <f>_xlfn.IFNA(MATCH(B35,'Selected Projects Group B'!$A$3:$A$114,0),"Not on selected project list")</f>
        <v>Not on selected project list</v>
      </c>
      <c r="AG35" s="42" t="str">
        <f>_xlfn.IFNA(MATCH(B35,'Waitlisted Projects Group B'!$A$2:$A$114,0),"Not on waitlist")</f>
        <v>Not on waitlist</v>
      </c>
      <c r="AH35" s="42" t="str">
        <f>_xlfn.IFNA(MATCH(B35,'Selected Projects Group B'!$A$3:$A$66,0),"Not on selected project list")</f>
        <v>Not on selected project list</v>
      </c>
    </row>
    <row r="36" spans="1:34" ht="14.65" customHeight="1">
      <c r="A36" s="72">
        <v>2020</v>
      </c>
      <c r="B36" s="72">
        <v>107388</v>
      </c>
      <c r="C36" s="72" t="s">
        <v>126</v>
      </c>
      <c r="D36" s="72" t="s">
        <v>431</v>
      </c>
      <c r="E36" s="72" t="s">
        <v>126</v>
      </c>
      <c r="F36" s="72">
        <v>0.96</v>
      </c>
      <c r="G36" t="s">
        <v>10</v>
      </c>
      <c r="H36" t="s">
        <v>395</v>
      </c>
      <c r="I36" s="47">
        <v>2</v>
      </c>
      <c r="J36" s="47">
        <v>0</v>
      </c>
      <c r="K36" s="47">
        <v>0</v>
      </c>
      <c r="L36" s="47">
        <v>0</v>
      </c>
      <c r="M36" s="47">
        <v>0</v>
      </c>
      <c r="N36" s="58">
        <f t="shared" si="0"/>
        <v>2</v>
      </c>
      <c r="O36" s="47">
        <v>2</v>
      </c>
      <c r="P36" s="47">
        <v>0</v>
      </c>
      <c r="Q36" s="47">
        <v>2</v>
      </c>
      <c r="R36" s="59">
        <f t="shared" si="1"/>
        <v>4</v>
      </c>
      <c r="S36" s="47">
        <v>0</v>
      </c>
      <c r="T36" s="47">
        <v>0</v>
      </c>
      <c r="U36" s="47">
        <v>0</v>
      </c>
      <c r="V36" s="47">
        <v>0</v>
      </c>
      <c r="W36" s="60">
        <f t="shared" si="2"/>
        <v>0</v>
      </c>
      <c r="X36" s="47">
        <v>0</v>
      </c>
      <c r="Y36" s="47">
        <v>0</v>
      </c>
      <c r="Z36" s="51">
        <v>0</v>
      </c>
      <c r="AA36" s="61">
        <f t="shared" si="3"/>
        <v>0</v>
      </c>
      <c r="AB36" s="79">
        <v>0</v>
      </c>
      <c r="AC36" s="62">
        <v>0</v>
      </c>
      <c r="AD36" s="39">
        <v>0.90420287275527</v>
      </c>
      <c r="AE36" s="42" t="s">
        <v>430</v>
      </c>
      <c r="AF36" s="42" t="str">
        <f>_xlfn.IFNA(MATCH(B36,'Selected Projects Group B'!$A$3:$A$114,0),"Not on selected project list")</f>
        <v>Not on selected project list</v>
      </c>
      <c r="AG36" s="42" t="str">
        <f>_xlfn.IFNA(MATCH(B36,'Waitlisted Projects Group B'!$A$2:$A$114,0),"Not on waitlist")</f>
        <v>Not on waitlist</v>
      </c>
      <c r="AH36" s="42" t="str">
        <f>_xlfn.IFNA(MATCH(B36,'Selected Projects Group B'!$A$3:$A$66,0),"Not on selected project list")</f>
        <v>Not on selected project list</v>
      </c>
    </row>
    <row r="37" spans="1:34" ht="16.5" customHeight="1">
      <c r="A37" s="72">
        <v>2020</v>
      </c>
      <c r="B37" s="72">
        <v>107357</v>
      </c>
      <c r="C37" s="72" t="s">
        <v>428</v>
      </c>
      <c r="D37" s="72" t="s">
        <v>432</v>
      </c>
      <c r="E37" s="72" t="s">
        <v>126</v>
      </c>
      <c r="F37" s="72">
        <v>1.92</v>
      </c>
      <c r="G37" s="72" t="s">
        <v>10</v>
      </c>
      <c r="H37" s="72" t="s">
        <v>395</v>
      </c>
      <c r="I37" s="73">
        <v>2</v>
      </c>
      <c r="J37" s="73">
        <v>0</v>
      </c>
      <c r="K37" s="73">
        <v>0</v>
      </c>
      <c r="L37" s="73">
        <v>0</v>
      </c>
      <c r="M37" s="73">
        <v>0</v>
      </c>
      <c r="N37" s="74">
        <f t="shared" si="0"/>
        <v>2</v>
      </c>
      <c r="O37" s="73">
        <v>2</v>
      </c>
      <c r="P37" s="73">
        <v>0</v>
      </c>
      <c r="Q37" s="73">
        <v>2</v>
      </c>
      <c r="R37" s="75">
        <f t="shared" si="1"/>
        <v>4</v>
      </c>
      <c r="S37" s="73">
        <v>0</v>
      </c>
      <c r="T37" s="73">
        <v>0</v>
      </c>
      <c r="U37" s="73">
        <v>0</v>
      </c>
      <c r="V37" s="73">
        <v>0</v>
      </c>
      <c r="W37" s="76">
        <f t="shared" si="2"/>
        <v>0</v>
      </c>
      <c r="X37" s="73">
        <v>0</v>
      </c>
      <c r="Y37" s="73">
        <v>0</v>
      </c>
      <c r="Z37" s="77">
        <v>0</v>
      </c>
      <c r="AA37" s="78">
        <f t="shared" si="3"/>
        <v>0</v>
      </c>
      <c r="AB37" s="79">
        <v>0</v>
      </c>
      <c r="AC37" s="62">
        <v>0</v>
      </c>
      <c r="AD37" s="39">
        <v>0.77451743907065596</v>
      </c>
      <c r="AE37" s="42" t="s">
        <v>430</v>
      </c>
      <c r="AF37" s="42" t="str">
        <f>_xlfn.IFNA(MATCH(B37,'Selected Projects Group B'!$A$3:$A$114,0),"Not on selected project list")</f>
        <v>Not on selected project list</v>
      </c>
      <c r="AG37" s="42" t="str">
        <f>_xlfn.IFNA(MATCH(B37,'Waitlisted Projects Group B'!$A$2:$A$114,0),"Not on waitlist")</f>
        <v>Not on waitlist</v>
      </c>
      <c r="AH37" s="42" t="str">
        <f>_xlfn.IFNA(MATCH(B37,'Selected Projects Group B'!$A$3:$A$66,0),"Not on selected project list")</f>
        <v>Not on selected project list</v>
      </c>
    </row>
    <row r="38" spans="1:34">
      <c r="A38" s="72">
        <v>2020</v>
      </c>
      <c r="B38" s="72">
        <v>107336</v>
      </c>
      <c r="C38" s="72" t="s">
        <v>126</v>
      </c>
      <c r="D38" s="72" t="s">
        <v>433</v>
      </c>
      <c r="E38" s="72" t="s">
        <v>126</v>
      </c>
      <c r="F38" s="72">
        <v>0.96</v>
      </c>
      <c r="G38" s="72" t="s">
        <v>10</v>
      </c>
      <c r="H38" s="72" t="s">
        <v>395</v>
      </c>
      <c r="I38" s="73">
        <v>2</v>
      </c>
      <c r="J38" s="73">
        <v>0</v>
      </c>
      <c r="K38" s="73">
        <v>0</v>
      </c>
      <c r="L38" s="73">
        <v>0</v>
      </c>
      <c r="M38" s="73">
        <v>0</v>
      </c>
      <c r="N38" s="74">
        <f t="shared" si="0"/>
        <v>2</v>
      </c>
      <c r="O38" s="73">
        <v>2</v>
      </c>
      <c r="P38" s="73">
        <v>0</v>
      </c>
      <c r="Q38" s="73">
        <v>2</v>
      </c>
      <c r="R38" s="75">
        <f t="shared" si="1"/>
        <v>4</v>
      </c>
      <c r="S38" s="73">
        <v>0</v>
      </c>
      <c r="T38" s="73">
        <v>0</v>
      </c>
      <c r="U38" s="73">
        <v>0</v>
      </c>
      <c r="V38" s="73">
        <v>0</v>
      </c>
      <c r="W38" s="76">
        <f t="shared" si="2"/>
        <v>0</v>
      </c>
      <c r="X38" s="73">
        <v>0</v>
      </c>
      <c r="Y38" s="73">
        <v>0</v>
      </c>
      <c r="Z38" s="77">
        <v>0</v>
      </c>
      <c r="AA38" s="78">
        <f t="shared" si="3"/>
        <v>0</v>
      </c>
      <c r="AB38" s="79">
        <v>0</v>
      </c>
      <c r="AC38" s="62">
        <v>0</v>
      </c>
      <c r="AD38" s="39">
        <v>0.45046195537199701</v>
      </c>
      <c r="AE38" s="42" t="s">
        <v>430</v>
      </c>
      <c r="AF38" s="42" t="str">
        <f>_xlfn.IFNA(MATCH(B38,'Selected Projects Group B'!$A$3:$A$114,0),"Not on selected project list")</f>
        <v>Not on selected project list</v>
      </c>
      <c r="AG38" s="42" t="str">
        <f>_xlfn.IFNA(MATCH(B38,'Waitlisted Projects Group B'!$A$2:$A$114,0),"Not on waitlist")</f>
        <v>Not on waitlist</v>
      </c>
      <c r="AH38" s="42" t="str">
        <f>_xlfn.IFNA(MATCH(B38,'Selected Projects Group B'!$A$3:$A$66,0),"Not on selected project list")</f>
        <v>Not on selected project list</v>
      </c>
    </row>
    <row r="39" spans="1:34">
      <c r="A39" s="72">
        <v>2020</v>
      </c>
      <c r="B39" s="72">
        <v>107580</v>
      </c>
      <c r="C39" s="72" t="s">
        <v>126</v>
      </c>
      <c r="D39" s="72" t="s">
        <v>434</v>
      </c>
      <c r="E39" s="72" t="s">
        <v>126</v>
      </c>
      <c r="F39" s="72">
        <v>0.48</v>
      </c>
      <c r="G39" t="s">
        <v>10</v>
      </c>
      <c r="H39" t="s">
        <v>395</v>
      </c>
      <c r="I39" s="47">
        <v>2</v>
      </c>
      <c r="J39" s="47">
        <v>0</v>
      </c>
      <c r="K39" s="47">
        <v>0</v>
      </c>
      <c r="L39" s="47">
        <v>0</v>
      </c>
      <c r="M39" s="47">
        <v>0</v>
      </c>
      <c r="N39" s="58">
        <f t="shared" si="0"/>
        <v>2</v>
      </c>
      <c r="O39" s="47">
        <v>2</v>
      </c>
      <c r="P39" s="47">
        <v>0</v>
      </c>
      <c r="Q39" s="47">
        <v>2</v>
      </c>
      <c r="R39" s="59">
        <f t="shared" si="1"/>
        <v>4</v>
      </c>
      <c r="S39" s="47">
        <v>0</v>
      </c>
      <c r="T39" s="47">
        <v>0</v>
      </c>
      <c r="U39" s="47">
        <v>0</v>
      </c>
      <c r="V39" s="47">
        <v>0</v>
      </c>
      <c r="W39" s="60">
        <f t="shared" si="2"/>
        <v>0</v>
      </c>
      <c r="X39" s="47">
        <v>0</v>
      </c>
      <c r="Y39" s="47">
        <v>0</v>
      </c>
      <c r="Z39" s="51">
        <v>0</v>
      </c>
      <c r="AA39" s="61">
        <f t="shared" si="3"/>
        <v>0</v>
      </c>
      <c r="AB39" s="79">
        <v>0</v>
      </c>
      <c r="AC39" s="62">
        <v>0</v>
      </c>
      <c r="AD39" s="39">
        <v>0.31662803871531597</v>
      </c>
      <c r="AE39" s="42" t="s">
        <v>430</v>
      </c>
      <c r="AF39" s="42" t="str">
        <f>_xlfn.IFNA(MATCH(B39,'Selected Projects Group B'!$A$3:$A$114,0),"Not on selected project list")</f>
        <v>Not on selected project list</v>
      </c>
      <c r="AG39" s="42" t="str">
        <f>_xlfn.IFNA(MATCH(B39,'Waitlisted Projects Group B'!$A$2:$A$114,0),"Not on waitlist")</f>
        <v>Not on waitlist</v>
      </c>
      <c r="AH39" s="42" t="str">
        <f>_xlfn.IFNA(MATCH(B39,'Selected Projects Group B'!$A$3:$A$66,0),"Not on selected project list")</f>
        <v>Not on selected project list</v>
      </c>
    </row>
    <row r="40" spans="1:34">
      <c r="A40" s="72">
        <v>2020</v>
      </c>
      <c r="B40" s="72">
        <v>107376</v>
      </c>
      <c r="C40" s="72" t="s">
        <v>428</v>
      </c>
      <c r="D40" s="72" t="s">
        <v>435</v>
      </c>
      <c r="E40" s="72" t="s">
        <v>126</v>
      </c>
      <c r="F40" s="72">
        <v>0.48</v>
      </c>
      <c r="G40" t="s">
        <v>10</v>
      </c>
      <c r="H40" t="s">
        <v>395</v>
      </c>
      <c r="I40" s="47">
        <v>2</v>
      </c>
      <c r="J40" s="47">
        <v>0</v>
      </c>
      <c r="K40" s="47">
        <v>0</v>
      </c>
      <c r="L40" s="47">
        <v>0</v>
      </c>
      <c r="M40" s="47">
        <v>0</v>
      </c>
      <c r="N40" s="58">
        <f t="shared" si="0"/>
        <v>2</v>
      </c>
      <c r="O40" s="47">
        <v>2</v>
      </c>
      <c r="P40" s="47">
        <v>0</v>
      </c>
      <c r="Q40" s="47">
        <v>2</v>
      </c>
      <c r="R40" s="59">
        <f t="shared" si="1"/>
        <v>4</v>
      </c>
      <c r="S40" s="47">
        <v>0</v>
      </c>
      <c r="T40" s="47">
        <v>0</v>
      </c>
      <c r="U40" s="47">
        <v>0</v>
      </c>
      <c r="V40" s="47">
        <v>0</v>
      </c>
      <c r="W40" s="60">
        <f t="shared" si="2"/>
        <v>0</v>
      </c>
      <c r="X40" s="47">
        <v>0</v>
      </c>
      <c r="Y40" s="47">
        <v>0</v>
      </c>
      <c r="Z40" s="51">
        <v>0</v>
      </c>
      <c r="AA40" s="61">
        <f t="shared" si="3"/>
        <v>0</v>
      </c>
      <c r="AB40" s="79">
        <v>0</v>
      </c>
      <c r="AC40" s="62">
        <v>0</v>
      </c>
      <c r="AD40" s="39">
        <v>0.29270834556002601</v>
      </c>
      <c r="AE40" s="42" t="s">
        <v>430</v>
      </c>
      <c r="AF40" s="42" t="str">
        <f>_xlfn.IFNA(MATCH(B40,'Selected Projects Group B'!$A$3:$A$114,0),"Not on selected project list")</f>
        <v>Not on selected project list</v>
      </c>
      <c r="AG40" s="42" t="str">
        <f>_xlfn.IFNA(MATCH(B40,'Waitlisted Projects Group B'!$A$2:$A$114,0),"Not on waitlist")</f>
        <v>Not on waitlist</v>
      </c>
      <c r="AH40" s="42" t="str">
        <f>_xlfn.IFNA(MATCH(B40,'Selected Projects Group B'!$A$3:$A$66,0),"Not on selected project list")</f>
        <v>Not on selected project list</v>
      </c>
    </row>
    <row r="41" spans="1:34">
      <c r="A41" s="72">
        <v>2020</v>
      </c>
      <c r="B41" s="72">
        <v>107377</v>
      </c>
      <c r="C41" s="72" t="s">
        <v>126</v>
      </c>
      <c r="D41" s="72" t="s">
        <v>436</v>
      </c>
      <c r="E41" s="72" t="s">
        <v>126</v>
      </c>
      <c r="F41" s="72">
        <v>1.44</v>
      </c>
      <c r="G41" t="s">
        <v>10</v>
      </c>
      <c r="H41" t="s">
        <v>395</v>
      </c>
      <c r="I41" s="47">
        <v>2</v>
      </c>
      <c r="J41" s="47">
        <v>0</v>
      </c>
      <c r="K41" s="47">
        <v>0</v>
      </c>
      <c r="L41" s="47">
        <v>0</v>
      </c>
      <c r="M41" s="47">
        <v>0</v>
      </c>
      <c r="N41" s="58">
        <f t="shared" si="0"/>
        <v>2</v>
      </c>
      <c r="O41" s="47">
        <v>2</v>
      </c>
      <c r="P41" s="47">
        <v>0</v>
      </c>
      <c r="Q41" s="47">
        <v>2</v>
      </c>
      <c r="R41" s="59">
        <f t="shared" si="1"/>
        <v>4</v>
      </c>
      <c r="S41" s="47">
        <v>0</v>
      </c>
      <c r="T41" s="47">
        <v>0</v>
      </c>
      <c r="U41" s="47">
        <v>0</v>
      </c>
      <c r="V41" s="47">
        <v>0</v>
      </c>
      <c r="W41" s="60">
        <f t="shared" si="2"/>
        <v>0</v>
      </c>
      <c r="X41" s="47">
        <v>0</v>
      </c>
      <c r="Y41" s="47">
        <v>0</v>
      </c>
      <c r="Z41" s="51">
        <v>0</v>
      </c>
      <c r="AA41" s="61">
        <f t="shared" si="3"/>
        <v>0</v>
      </c>
      <c r="AB41" s="79">
        <v>0</v>
      </c>
      <c r="AC41" s="62">
        <v>0</v>
      </c>
      <c r="AD41" s="39">
        <v>0.28994770904388101</v>
      </c>
      <c r="AE41" s="42" t="s">
        <v>430</v>
      </c>
      <c r="AF41" s="42" t="str">
        <f>_xlfn.IFNA(MATCH(B41,'Selected Projects Group B'!$A$3:$A$114,0),"Not on selected project list")</f>
        <v>Not on selected project list</v>
      </c>
      <c r="AG41" s="42" t="str">
        <f>_xlfn.IFNA(MATCH(B41,'Waitlisted Projects Group B'!$A$2:$A$114,0),"Not on waitlist")</f>
        <v>Not on waitlist</v>
      </c>
      <c r="AH41" s="42" t="str">
        <f>_xlfn.IFNA(MATCH(B41,'Selected Projects Group B'!$A$3:$A$66,0),"Not on selected project list")</f>
        <v>Not on selected project list</v>
      </c>
    </row>
    <row r="42" spans="1:34" ht="14.65" customHeight="1">
      <c r="A42" s="72">
        <v>2020</v>
      </c>
      <c r="B42" s="72">
        <v>107365</v>
      </c>
      <c r="C42" s="72" t="s">
        <v>126</v>
      </c>
      <c r="D42" s="72" t="s">
        <v>437</v>
      </c>
      <c r="E42" s="72" t="s">
        <v>126</v>
      </c>
      <c r="F42" s="72">
        <v>1.8</v>
      </c>
      <c r="G42" s="72" t="s">
        <v>10</v>
      </c>
      <c r="H42" s="72" t="s">
        <v>395</v>
      </c>
      <c r="I42" s="73">
        <v>2</v>
      </c>
      <c r="J42" s="73">
        <v>0</v>
      </c>
      <c r="K42" s="73">
        <v>0</v>
      </c>
      <c r="L42" s="73">
        <v>0</v>
      </c>
      <c r="M42" s="73">
        <v>0</v>
      </c>
      <c r="N42" s="74">
        <f t="shared" si="0"/>
        <v>2</v>
      </c>
      <c r="O42" s="73">
        <v>2</v>
      </c>
      <c r="P42" s="73">
        <v>0</v>
      </c>
      <c r="Q42" s="73">
        <v>2</v>
      </c>
      <c r="R42" s="75">
        <f t="shared" si="1"/>
        <v>4</v>
      </c>
      <c r="S42" s="73">
        <v>0</v>
      </c>
      <c r="T42" s="73">
        <v>0</v>
      </c>
      <c r="U42" s="73">
        <v>0</v>
      </c>
      <c r="V42" s="73">
        <v>0</v>
      </c>
      <c r="W42" s="76">
        <f t="shared" si="2"/>
        <v>0</v>
      </c>
      <c r="X42" s="73">
        <v>0</v>
      </c>
      <c r="Y42" s="73">
        <v>0</v>
      </c>
      <c r="Z42" s="77">
        <v>0</v>
      </c>
      <c r="AA42" s="78">
        <f t="shared" si="3"/>
        <v>0</v>
      </c>
      <c r="AB42" s="79">
        <v>0</v>
      </c>
      <c r="AC42" s="62">
        <v>0</v>
      </c>
      <c r="AD42" s="39">
        <v>0.16204444717458399</v>
      </c>
      <c r="AE42" s="42" t="s">
        <v>430</v>
      </c>
      <c r="AF42" s="42" t="str">
        <f>_xlfn.IFNA(MATCH(B42,'Selected Projects Group B'!$A$3:$A$114,0),"Not on selected project list")</f>
        <v>Not on selected project list</v>
      </c>
      <c r="AG42" s="42" t="str">
        <f>_xlfn.IFNA(MATCH(B42,'Waitlisted Projects Group B'!$A$2:$A$114,0),"Not on waitlist")</f>
        <v>Not on waitlist</v>
      </c>
      <c r="AH42" s="42" t="str">
        <f>_xlfn.IFNA(MATCH(B42,'Selected Projects Group B'!$A$3:$A$66,0),"Not on selected project list")</f>
        <v>Not on selected project list</v>
      </c>
    </row>
    <row r="43" spans="1:34" ht="14.65" customHeight="1">
      <c r="A43" s="72">
        <v>2020</v>
      </c>
      <c r="B43" s="72">
        <v>107379</v>
      </c>
      <c r="C43" s="72" t="s">
        <v>126</v>
      </c>
      <c r="D43" s="72" t="s">
        <v>438</v>
      </c>
      <c r="E43" s="72" t="s">
        <v>126</v>
      </c>
      <c r="F43" s="72">
        <v>1.32</v>
      </c>
      <c r="G43" s="72" t="s">
        <v>10</v>
      </c>
      <c r="H43" s="72" t="s">
        <v>395</v>
      </c>
      <c r="I43" s="73">
        <v>2</v>
      </c>
      <c r="J43" s="73">
        <v>0</v>
      </c>
      <c r="K43" s="73">
        <v>0</v>
      </c>
      <c r="L43" s="73">
        <v>0</v>
      </c>
      <c r="M43" s="73">
        <v>0</v>
      </c>
      <c r="N43" s="74">
        <f t="shared" si="0"/>
        <v>2</v>
      </c>
      <c r="O43" s="73">
        <v>2</v>
      </c>
      <c r="P43" s="73">
        <v>0</v>
      </c>
      <c r="Q43" s="73">
        <v>2</v>
      </c>
      <c r="R43" s="75">
        <f t="shared" si="1"/>
        <v>4</v>
      </c>
      <c r="S43" s="73">
        <v>0</v>
      </c>
      <c r="T43" s="73">
        <v>0</v>
      </c>
      <c r="U43" s="73">
        <v>0</v>
      </c>
      <c r="V43" s="73">
        <v>0</v>
      </c>
      <c r="W43" s="76">
        <f t="shared" si="2"/>
        <v>0</v>
      </c>
      <c r="X43" s="73">
        <v>0</v>
      </c>
      <c r="Y43" s="73">
        <v>0</v>
      </c>
      <c r="Z43" s="77">
        <v>0</v>
      </c>
      <c r="AA43" s="78">
        <f t="shared" si="3"/>
        <v>0</v>
      </c>
      <c r="AB43" s="79">
        <v>0</v>
      </c>
      <c r="AC43" s="62">
        <v>0</v>
      </c>
      <c r="AD43" s="39">
        <v>0.11392185215855399</v>
      </c>
      <c r="AE43" s="42" t="s">
        <v>430</v>
      </c>
      <c r="AF43" s="42" t="str">
        <f>_xlfn.IFNA(MATCH(B43,'Selected Projects Group B'!$A$3:$A$114,0),"Not on selected project list")</f>
        <v>Not on selected project list</v>
      </c>
      <c r="AG43" s="42" t="str">
        <f>_xlfn.IFNA(MATCH(B43,'Waitlisted Projects Group B'!$A$2:$A$114,0),"Not on waitlist")</f>
        <v>Not on waitlist</v>
      </c>
      <c r="AH43" s="42" t="str">
        <f>_xlfn.IFNA(MATCH(B43,'Selected Projects Group B'!$A$3:$A$66,0),"Not on selected project list")</f>
        <v>Not on selected project list</v>
      </c>
    </row>
    <row r="44" spans="1:34" ht="14.65" customHeight="1">
      <c r="A44" s="72">
        <v>2020</v>
      </c>
      <c r="B44" s="72">
        <v>107361</v>
      </c>
      <c r="C44" s="72" t="s">
        <v>126</v>
      </c>
      <c r="D44" s="72" t="s">
        <v>439</v>
      </c>
      <c r="E44" s="72" t="s">
        <v>126</v>
      </c>
      <c r="F44" s="72">
        <v>1.92</v>
      </c>
      <c r="G44" s="72" t="s">
        <v>10</v>
      </c>
      <c r="H44" s="72" t="s">
        <v>395</v>
      </c>
      <c r="I44" s="73">
        <v>2</v>
      </c>
      <c r="J44" s="73">
        <v>0</v>
      </c>
      <c r="K44" s="73">
        <v>0</v>
      </c>
      <c r="L44" s="73">
        <v>0</v>
      </c>
      <c r="M44" s="73">
        <v>0</v>
      </c>
      <c r="N44" s="74">
        <f t="shared" si="0"/>
        <v>2</v>
      </c>
      <c r="O44" s="73">
        <v>2</v>
      </c>
      <c r="P44" s="73">
        <v>0</v>
      </c>
      <c r="Q44" s="73">
        <v>2</v>
      </c>
      <c r="R44" s="75">
        <f t="shared" si="1"/>
        <v>4</v>
      </c>
      <c r="S44" s="73">
        <v>0</v>
      </c>
      <c r="T44" s="73">
        <v>0</v>
      </c>
      <c r="U44" s="73">
        <v>0</v>
      </c>
      <c r="V44" s="73">
        <v>0</v>
      </c>
      <c r="W44" s="76">
        <f t="shared" si="2"/>
        <v>0</v>
      </c>
      <c r="X44" s="73">
        <v>0</v>
      </c>
      <c r="Y44" s="73">
        <v>0</v>
      </c>
      <c r="Z44" s="77">
        <v>0</v>
      </c>
      <c r="AA44" s="78">
        <f t="shared" si="3"/>
        <v>0</v>
      </c>
      <c r="AB44" s="79">
        <v>0</v>
      </c>
      <c r="AC44" s="62">
        <v>0</v>
      </c>
      <c r="AD44" s="39">
        <v>6.0661616240652097E-2</v>
      </c>
      <c r="AE44" s="42" t="s">
        <v>430</v>
      </c>
      <c r="AF44" s="42" t="str">
        <f>_xlfn.IFNA(MATCH(B44,'Selected Projects Group B'!$A$3:$A$114,0),"Not on selected project list")</f>
        <v>Not on selected project list</v>
      </c>
      <c r="AG44" s="42" t="str">
        <f>_xlfn.IFNA(MATCH(B44,'Waitlisted Projects Group B'!$A$2:$A$114,0),"Not on waitlist")</f>
        <v>Not on waitlist</v>
      </c>
      <c r="AH44" s="42" t="str">
        <f>_xlfn.IFNA(MATCH(B44,'Selected Projects Group B'!$A$3:$A$66,0),"Not on selected project list")</f>
        <v>Not on selected project list</v>
      </c>
    </row>
    <row r="45" spans="1:34">
      <c r="A45" s="72">
        <v>2020</v>
      </c>
      <c r="B45" s="72">
        <v>107326</v>
      </c>
      <c r="C45" s="72" t="s">
        <v>126</v>
      </c>
      <c r="D45" s="72" t="s">
        <v>440</v>
      </c>
      <c r="E45" s="72" t="s">
        <v>126</v>
      </c>
      <c r="F45" s="72">
        <v>1.92</v>
      </c>
      <c r="G45" s="72" t="s">
        <v>10</v>
      </c>
      <c r="H45" s="72" t="s">
        <v>395</v>
      </c>
      <c r="I45" s="73">
        <v>2</v>
      </c>
      <c r="J45" s="73">
        <v>0</v>
      </c>
      <c r="K45" s="73">
        <v>0</v>
      </c>
      <c r="L45" s="73">
        <v>0</v>
      </c>
      <c r="M45" s="73">
        <v>0</v>
      </c>
      <c r="N45" s="74">
        <f t="shared" si="0"/>
        <v>2</v>
      </c>
      <c r="O45" s="73">
        <v>2</v>
      </c>
      <c r="P45" s="73">
        <v>0</v>
      </c>
      <c r="Q45" s="73">
        <v>2</v>
      </c>
      <c r="R45" s="75">
        <f t="shared" si="1"/>
        <v>4</v>
      </c>
      <c r="S45" s="73">
        <v>0</v>
      </c>
      <c r="T45" s="73">
        <v>0</v>
      </c>
      <c r="U45" s="73">
        <v>0</v>
      </c>
      <c r="V45" s="73">
        <v>0</v>
      </c>
      <c r="W45" s="76">
        <f t="shared" si="2"/>
        <v>0</v>
      </c>
      <c r="X45" s="73">
        <v>0</v>
      </c>
      <c r="Y45" s="73">
        <v>0</v>
      </c>
      <c r="Z45" s="77">
        <v>0</v>
      </c>
      <c r="AA45" s="78">
        <f t="shared" si="3"/>
        <v>0</v>
      </c>
      <c r="AB45" s="79">
        <v>0</v>
      </c>
      <c r="AC45" s="62">
        <v>0</v>
      </c>
      <c r="AD45" s="39">
        <v>3.5904026676860698E-2</v>
      </c>
      <c r="AE45" s="42" t="s">
        <v>430</v>
      </c>
      <c r="AF45" s="42" t="str">
        <f>_xlfn.IFNA(MATCH(B45,'Selected Projects Group B'!$A$3:$A$114,0),"Not on selected project list")</f>
        <v>Not on selected project list</v>
      </c>
      <c r="AG45" s="42" t="str">
        <f>_xlfn.IFNA(MATCH(B45,'Waitlisted Projects Group B'!$A$2:$A$114,0),"Not on waitlist")</f>
        <v>Not on waitlist</v>
      </c>
      <c r="AH45" s="42" t="str">
        <f>_xlfn.IFNA(MATCH(B45,'Selected Projects Group B'!$A$3:$A$66,0),"Not on selected project list")</f>
        <v>Not on selected project list</v>
      </c>
    </row>
    <row r="46" spans="1:34" ht="14.65" customHeight="1">
      <c r="A46">
        <v>95</v>
      </c>
      <c r="B46">
        <v>107554</v>
      </c>
      <c r="C46" t="s">
        <v>196</v>
      </c>
      <c r="D46" t="s">
        <v>441</v>
      </c>
      <c r="E46" t="s">
        <v>442</v>
      </c>
      <c r="F46">
        <v>5</v>
      </c>
      <c r="G46" t="s">
        <v>10</v>
      </c>
      <c r="H46" t="s">
        <v>395</v>
      </c>
      <c r="I46" s="47">
        <v>0</v>
      </c>
      <c r="J46" s="47">
        <v>0</v>
      </c>
      <c r="K46" s="47">
        <v>1</v>
      </c>
      <c r="L46" s="47">
        <v>0</v>
      </c>
      <c r="M46" s="47">
        <v>-2</v>
      </c>
      <c r="N46" s="58">
        <f t="shared" si="0"/>
        <v>-1</v>
      </c>
      <c r="O46" s="47">
        <v>0</v>
      </c>
      <c r="P46" s="47">
        <v>0</v>
      </c>
      <c r="Q46" s="47">
        <v>0</v>
      </c>
      <c r="R46" s="59">
        <f t="shared" si="1"/>
        <v>0</v>
      </c>
      <c r="S46" s="47">
        <v>0</v>
      </c>
      <c r="T46" s="47">
        <v>0</v>
      </c>
      <c r="U46" s="47">
        <v>0</v>
      </c>
      <c r="V46" s="47">
        <v>0</v>
      </c>
      <c r="W46" s="60">
        <f t="shared" si="2"/>
        <v>0</v>
      </c>
      <c r="X46" s="47">
        <v>0</v>
      </c>
      <c r="Y46" s="47">
        <v>0</v>
      </c>
      <c r="Z46" s="51">
        <v>0</v>
      </c>
      <c r="AA46" s="61">
        <f t="shared" si="3"/>
        <v>0</v>
      </c>
      <c r="AB46" s="57">
        <f>SUM(N46,R46,W46,AA46)</f>
        <v>-1</v>
      </c>
      <c r="AC46" s="62">
        <v>0</v>
      </c>
      <c r="AD46" s="39">
        <v>0.515779042252274</v>
      </c>
      <c r="AE46" s="42" t="s">
        <v>397</v>
      </c>
      <c r="AF46" s="42" t="str">
        <f>_xlfn.IFNA(MATCH(B46,'Selected Projects Group B'!$A$3:$A$114,0),"Not on selected project list")</f>
        <v>Not on selected project list</v>
      </c>
      <c r="AG46" s="42" t="str">
        <f>_xlfn.IFNA(MATCH(B46,'Waitlisted Projects Group B'!$A$2:$A$114,0),"Not on waitlist")</f>
        <v>Not on waitlist</v>
      </c>
      <c r="AH46" s="42" t="str">
        <f>_xlfn.IFNA(MATCH(B46,'Selected Projects Group B'!$A$3:$A$66,0),"Not on selected project list")</f>
        <v>Not on selected project list</v>
      </c>
    </row>
    <row r="47" spans="1:34">
      <c r="B47" s="46"/>
      <c r="I47" s="47"/>
      <c r="J47" s="47"/>
      <c r="K47" s="47"/>
      <c r="L47" s="47"/>
      <c r="M47" s="47"/>
      <c r="N47" s="48"/>
      <c r="O47" s="47"/>
      <c r="P47" s="47"/>
      <c r="Q47" s="47"/>
      <c r="R47" s="49"/>
      <c r="S47" s="47"/>
      <c r="T47" s="47"/>
      <c r="U47" s="47"/>
      <c r="V47" s="47"/>
      <c r="W47" s="50"/>
      <c r="X47" s="47"/>
      <c r="Y47" s="47"/>
      <c r="Z47" s="51"/>
      <c r="AA47" s="52"/>
      <c r="AB47" s="54"/>
      <c r="AC47"/>
      <c r="AD47" s="39"/>
      <c r="AE47" s="42"/>
      <c r="AF47" s="42" t="str">
        <f>_xlfn.IFNA(MATCH(B47,'Selected Projects Group B'!$A$3:$A$114,0),"Not on selected project list")</f>
        <v>Not on selected project list</v>
      </c>
      <c r="AG47" s="42" t="str">
        <f>_xlfn.IFNA(MATCH(B47,'Waitlisted Projects Group B'!$A$2:$A$114,0),"Not on waitlist")</f>
        <v>Not on waitlist</v>
      </c>
      <c r="AH47" s="42"/>
    </row>
    <row r="48" spans="1:34" ht="14.65" customHeight="1">
      <c r="B48" s="46"/>
      <c r="F48"/>
      <c r="I48" s="47"/>
      <c r="J48" s="47"/>
      <c r="K48" s="47"/>
      <c r="L48" s="47"/>
      <c r="M48" s="47"/>
      <c r="N48" s="48"/>
      <c r="O48" s="47"/>
      <c r="P48" s="47"/>
      <c r="Q48" s="47"/>
      <c r="R48" s="49"/>
      <c r="S48" s="47"/>
      <c r="T48" s="47"/>
      <c r="U48" s="47"/>
      <c r="V48" s="47"/>
      <c r="W48" s="50"/>
      <c r="X48" s="47"/>
      <c r="Y48" s="47"/>
      <c r="Z48" s="51"/>
      <c r="AA48" s="52"/>
      <c r="AB48" s="54"/>
      <c r="AC48"/>
      <c r="AD48" s="39"/>
      <c r="AE48" s="42"/>
      <c r="AF48" s="42" t="str">
        <f>_xlfn.IFNA(MATCH(B48,'Selected Projects Group B'!$A$3:$A$114,0),"Not on selected project list")</f>
        <v>Not on selected project list</v>
      </c>
      <c r="AG48" s="42" t="str">
        <f>_xlfn.IFNA(MATCH(B48,'Waitlisted Projects Group B'!$A$2:$A$114,0),"Not on waitlist")</f>
        <v>Not on waitlist</v>
      </c>
      <c r="AH48" s="42"/>
    </row>
    <row r="49" spans="2:34">
      <c r="B49" s="46"/>
      <c r="F49"/>
      <c r="I49" s="47"/>
      <c r="J49" s="47"/>
      <c r="K49" s="47"/>
      <c r="L49" s="47"/>
      <c r="M49" s="47"/>
      <c r="N49" s="48"/>
      <c r="O49" s="47"/>
      <c r="P49" s="47"/>
      <c r="Q49" s="47"/>
      <c r="R49" s="49"/>
      <c r="S49" s="47"/>
      <c r="T49" s="47"/>
      <c r="U49" s="47"/>
      <c r="V49" s="47"/>
      <c r="W49" s="50"/>
      <c r="X49" s="47"/>
      <c r="Y49" s="47"/>
      <c r="Z49" s="51"/>
      <c r="AA49" s="52"/>
      <c r="AB49" s="54"/>
      <c r="AC49"/>
      <c r="AD49" s="39"/>
      <c r="AE49" s="42"/>
      <c r="AF49" s="42" t="str">
        <f>_xlfn.IFNA(MATCH(B49,'Selected Projects Group B'!$A$3:$A$114,0),"Not on selected project list")</f>
        <v>Not on selected project list</v>
      </c>
      <c r="AG49" s="42" t="str">
        <f>_xlfn.IFNA(MATCH(B49,'Waitlisted Projects Group B'!$A$2:$A$114,0),"Not on waitlist")</f>
        <v>Not on waitlist</v>
      </c>
      <c r="AH49" s="42"/>
    </row>
    <row r="50" spans="2:34">
      <c r="B50" s="46"/>
      <c r="F50"/>
      <c r="I50" s="47"/>
      <c r="J50" s="47"/>
      <c r="K50" s="47"/>
      <c r="L50" s="47"/>
      <c r="M50" s="47"/>
      <c r="N50" s="48"/>
      <c r="O50" s="47"/>
      <c r="P50" s="47"/>
      <c r="Q50" s="47"/>
      <c r="R50" s="49"/>
      <c r="S50" s="47"/>
      <c r="T50" s="47"/>
      <c r="U50" s="47"/>
      <c r="V50" s="47"/>
      <c r="W50" s="50"/>
      <c r="X50" s="47"/>
      <c r="Y50" s="47"/>
      <c r="Z50" s="51"/>
      <c r="AA50" s="52"/>
      <c r="AB50" s="54"/>
      <c r="AC50"/>
      <c r="AD50" s="39"/>
      <c r="AE50" s="42"/>
      <c r="AF50" s="42" t="str">
        <f>_xlfn.IFNA(MATCH(B50,'Selected Projects Group B'!$A$3:$A$114,0),"Not on selected project list")</f>
        <v>Not on selected project list</v>
      </c>
      <c r="AG50" s="42" t="str">
        <f>_xlfn.IFNA(MATCH(B50,'Waitlisted Projects Group B'!$A$2:$A$114,0),"Not on waitlist")</f>
        <v>Not on waitlist</v>
      </c>
      <c r="AH50" s="42"/>
    </row>
    <row r="51" spans="2:34" ht="14.65" customHeight="1">
      <c r="B51" s="46"/>
      <c r="F51"/>
      <c r="I51" s="47"/>
      <c r="J51" s="47"/>
      <c r="K51" s="47"/>
      <c r="L51" s="47"/>
      <c r="M51" s="47"/>
      <c r="N51" s="48"/>
      <c r="O51" s="47"/>
      <c r="P51" s="47"/>
      <c r="Q51" s="47"/>
      <c r="R51" s="49"/>
      <c r="S51" s="47"/>
      <c r="T51" s="47"/>
      <c r="U51" s="47"/>
      <c r="V51" s="47"/>
      <c r="W51" s="50"/>
      <c r="X51" s="47"/>
      <c r="Y51" s="47"/>
      <c r="Z51" s="51"/>
      <c r="AA51" s="52"/>
      <c r="AB51" s="54"/>
      <c r="AC51"/>
      <c r="AD51" s="39"/>
      <c r="AE51" s="42"/>
      <c r="AF51" s="42" t="str">
        <f>_xlfn.IFNA(MATCH(B51,'Selected Projects Group B'!$A$3:$A$114,0),"Not on selected project list")</f>
        <v>Not on selected project list</v>
      </c>
      <c r="AG51" s="42" t="str">
        <f>_xlfn.IFNA(MATCH(B51,'Waitlisted Projects Group B'!$A$2:$A$114,0),"Not on waitlist")</f>
        <v>Not on waitlist</v>
      </c>
      <c r="AH51" s="42"/>
    </row>
    <row r="52" spans="2:34" ht="14.65" customHeight="1">
      <c r="B52" s="46"/>
      <c r="F52"/>
      <c r="I52" s="47"/>
      <c r="J52" s="47"/>
      <c r="K52" s="47"/>
      <c r="L52" s="47"/>
      <c r="M52" s="47"/>
      <c r="N52" s="48"/>
      <c r="O52" s="47"/>
      <c r="P52" s="47"/>
      <c r="Q52" s="47"/>
      <c r="R52" s="49"/>
      <c r="S52" s="47"/>
      <c r="T52" s="47"/>
      <c r="U52" s="47"/>
      <c r="V52" s="47"/>
      <c r="W52" s="50"/>
      <c r="X52" s="47"/>
      <c r="Y52" s="47"/>
      <c r="Z52" s="51"/>
      <c r="AA52" s="52"/>
      <c r="AB52" s="54"/>
      <c r="AC52"/>
      <c r="AD52" s="39"/>
      <c r="AE52" s="42"/>
      <c r="AF52" s="42" t="str">
        <f>_xlfn.IFNA(MATCH(B52,'Selected Projects Group B'!$A$3:$A$114,0),"Not on selected project list")</f>
        <v>Not on selected project list</v>
      </c>
      <c r="AG52" s="42" t="str">
        <f>_xlfn.IFNA(MATCH(B52,'Waitlisted Projects Group B'!$A$2:$A$114,0),"Not on waitlist")</f>
        <v>Not on waitlist</v>
      </c>
      <c r="AH52" s="42"/>
    </row>
    <row r="53" spans="2:34">
      <c r="B53" s="46"/>
      <c r="F53"/>
      <c r="I53" s="47"/>
      <c r="J53" s="47"/>
      <c r="K53" s="47"/>
      <c r="L53" s="47"/>
      <c r="M53" s="47"/>
      <c r="N53" s="48"/>
      <c r="O53" s="47"/>
      <c r="P53" s="47"/>
      <c r="Q53" s="47"/>
      <c r="R53" s="49"/>
      <c r="S53" s="47"/>
      <c r="T53" s="47"/>
      <c r="U53" s="47"/>
      <c r="V53" s="47"/>
      <c r="W53" s="50"/>
      <c r="X53" s="47"/>
      <c r="Y53" s="47"/>
      <c r="Z53" s="51"/>
      <c r="AA53" s="52"/>
      <c r="AB53" s="54"/>
      <c r="AC53"/>
      <c r="AD53" s="39"/>
      <c r="AE53" s="42"/>
      <c r="AF53" s="42" t="str">
        <f>_xlfn.IFNA(MATCH(B53,'Selected Projects Group B'!$A$3:$A$114,0),"Not on selected project list")</f>
        <v>Not on selected project list</v>
      </c>
      <c r="AG53" s="42" t="str">
        <f>_xlfn.IFNA(MATCH(B53,'Waitlisted Projects Group B'!$A$2:$A$114,0),"Not on waitlist")</f>
        <v>Not on waitlist</v>
      </c>
      <c r="AH53" s="42"/>
    </row>
    <row r="54" spans="2:34">
      <c r="B54" s="46"/>
      <c r="F54"/>
      <c r="I54" s="47"/>
      <c r="J54" s="47"/>
      <c r="K54" s="47"/>
      <c r="L54" s="47"/>
      <c r="M54" s="47"/>
      <c r="N54" s="48"/>
      <c r="O54" s="47"/>
      <c r="P54" s="47"/>
      <c r="Q54" s="47"/>
      <c r="R54" s="49"/>
      <c r="S54" s="47"/>
      <c r="T54" s="47"/>
      <c r="U54" s="47"/>
      <c r="V54" s="47"/>
      <c r="W54" s="50"/>
      <c r="X54" s="47"/>
      <c r="Y54" s="47"/>
      <c r="Z54" s="51"/>
      <c r="AA54" s="52"/>
      <c r="AB54" s="54"/>
      <c r="AC54"/>
      <c r="AD54" s="39"/>
      <c r="AE54" s="42"/>
      <c r="AF54" s="42" t="str">
        <f>_xlfn.IFNA(MATCH(B54,'Selected Projects Group B'!$A$3:$A$114,0),"Not on selected project list")</f>
        <v>Not on selected project list</v>
      </c>
      <c r="AG54" s="42" t="str">
        <f>_xlfn.IFNA(MATCH(B54,'Waitlisted Projects Group B'!$A$2:$A$114,0),"Not on waitlist")</f>
        <v>Not on waitlist</v>
      </c>
      <c r="AH54" s="42"/>
    </row>
    <row r="55" spans="2:34">
      <c r="B55" s="46"/>
      <c r="F55"/>
      <c r="I55" s="47"/>
      <c r="J55" s="47"/>
      <c r="K55" s="47"/>
      <c r="L55" s="47"/>
      <c r="M55" s="47"/>
      <c r="N55" s="48"/>
      <c r="O55" s="47"/>
      <c r="P55" s="47"/>
      <c r="Q55" s="47"/>
      <c r="R55" s="49"/>
      <c r="S55" s="47"/>
      <c r="T55" s="47"/>
      <c r="U55" s="47"/>
      <c r="V55" s="47"/>
      <c r="W55" s="50"/>
      <c r="X55" s="47"/>
      <c r="Y55" s="47"/>
      <c r="Z55" s="51"/>
      <c r="AA55" s="52"/>
      <c r="AB55" s="54"/>
      <c r="AC55"/>
      <c r="AD55" s="39"/>
      <c r="AE55" s="42"/>
      <c r="AF55" s="42" t="str">
        <f>_xlfn.IFNA(MATCH(B55,'Selected Projects Group B'!$A$3:$A$114,0),"Not on selected project list")</f>
        <v>Not on selected project list</v>
      </c>
      <c r="AG55" s="42" t="str">
        <f>_xlfn.IFNA(MATCH(B55,'Waitlisted Projects Group B'!$A$2:$A$114,0),"Not on waitlist")</f>
        <v>Not on waitlist</v>
      </c>
      <c r="AH55" s="42"/>
    </row>
    <row r="56" spans="2:34">
      <c r="B56" s="46"/>
      <c r="F56"/>
      <c r="I56" s="47"/>
      <c r="J56" s="47"/>
      <c r="K56" s="47"/>
      <c r="L56" s="47"/>
      <c r="M56" s="47"/>
      <c r="N56" s="48"/>
      <c r="O56" s="47"/>
      <c r="P56" s="47"/>
      <c r="Q56" s="47"/>
      <c r="R56" s="49"/>
      <c r="S56" s="47"/>
      <c r="T56" s="47"/>
      <c r="U56" s="47"/>
      <c r="V56" s="47"/>
      <c r="W56" s="50"/>
      <c r="X56" s="47"/>
      <c r="Y56" s="47"/>
      <c r="Z56" s="51"/>
      <c r="AA56" s="52"/>
      <c r="AB56" s="54"/>
      <c r="AC56"/>
      <c r="AD56" s="39"/>
      <c r="AE56" s="42"/>
      <c r="AF56" s="42" t="str">
        <f>_xlfn.IFNA(MATCH(B56,'Selected Projects Group B'!$A$3:$A$114,0),"Not on selected project list")</f>
        <v>Not on selected project list</v>
      </c>
      <c r="AG56" s="42" t="str">
        <f>_xlfn.IFNA(MATCH(B56,'Waitlisted Projects Group B'!$A$2:$A$114,0),"Not on waitlist")</f>
        <v>Not on waitlist</v>
      </c>
      <c r="AH56" s="42"/>
    </row>
    <row r="57" spans="2:34">
      <c r="B57" s="46"/>
      <c r="F57"/>
      <c r="I57" s="47"/>
      <c r="J57" s="47"/>
      <c r="K57" s="47"/>
      <c r="L57" s="47"/>
      <c r="M57" s="47"/>
      <c r="N57" s="48"/>
      <c r="O57" s="47"/>
      <c r="P57" s="47"/>
      <c r="Q57" s="47"/>
      <c r="R57" s="49"/>
      <c r="S57" s="47"/>
      <c r="T57" s="47"/>
      <c r="U57" s="47"/>
      <c r="V57" s="47"/>
      <c r="W57" s="50"/>
      <c r="X57" s="47"/>
      <c r="Y57" s="47"/>
      <c r="Z57" s="51"/>
      <c r="AA57" s="52"/>
      <c r="AB57" s="54"/>
      <c r="AC57"/>
      <c r="AD57" s="39"/>
      <c r="AE57" s="42"/>
      <c r="AF57" s="42" t="str">
        <f>_xlfn.IFNA(MATCH(B57,'Selected Projects Group B'!$A$3:$A$114,0),"Not on selected project list")</f>
        <v>Not on selected project list</v>
      </c>
      <c r="AG57" s="42" t="str">
        <f>_xlfn.IFNA(MATCH(B57,'Waitlisted Projects Group B'!$A$2:$A$114,0),"Not on waitlist")</f>
        <v>Not on waitlist</v>
      </c>
      <c r="AH57" s="42"/>
    </row>
    <row r="58" spans="2:34">
      <c r="B58" s="46"/>
      <c r="F58"/>
      <c r="I58" s="47"/>
      <c r="J58" s="47"/>
      <c r="K58" s="47"/>
      <c r="L58" s="47"/>
      <c r="M58" s="47"/>
      <c r="N58" s="48"/>
      <c r="O58" s="47"/>
      <c r="P58" s="47"/>
      <c r="Q58" s="47"/>
      <c r="R58" s="49"/>
      <c r="S58" s="47"/>
      <c r="T58" s="47"/>
      <c r="U58" s="47"/>
      <c r="V58" s="47"/>
      <c r="W58" s="50"/>
      <c r="X58" s="47"/>
      <c r="Y58" s="47"/>
      <c r="Z58" s="51"/>
      <c r="AA58" s="52"/>
      <c r="AB58" s="54"/>
      <c r="AC58"/>
      <c r="AD58" s="39"/>
      <c r="AE58" s="42"/>
      <c r="AF58" s="42" t="str">
        <f>_xlfn.IFNA(MATCH(B58,'Selected Projects Group B'!$A$3:$A$114,0),"Not on selected project list")</f>
        <v>Not on selected project list</v>
      </c>
      <c r="AG58" s="42" t="str">
        <f>_xlfn.IFNA(MATCH(B58,'Waitlisted Projects Group B'!$A$2:$A$114,0),"Not on waitlist")</f>
        <v>Not on waitlist</v>
      </c>
      <c r="AH58" s="42"/>
    </row>
    <row r="59" spans="2:34">
      <c r="B59" s="46"/>
      <c r="F59"/>
      <c r="I59" s="47"/>
      <c r="J59" s="47"/>
      <c r="K59" s="47"/>
      <c r="L59" s="47"/>
      <c r="M59" s="47"/>
      <c r="N59" s="48"/>
      <c r="O59" s="47"/>
      <c r="P59" s="47"/>
      <c r="Q59" s="47"/>
      <c r="R59" s="49"/>
      <c r="S59" s="47"/>
      <c r="T59" s="47"/>
      <c r="U59" s="47"/>
      <c r="V59" s="47"/>
      <c r="W59" s="50"/>
      <c r="X59" s="47"/>
      <c r="Y59" s="47"/>
      <c r="Z59" s="51"/>
      <c r="AA59" s="52"/>
      <c r="AB59" s="54"/>
      <c r="AC59"/>
      <c r="AD59" s="39"/>
      <c r="AE59" s="42"/>
      <c r="AF59" s="42" t="str">
        <f>_xlfn.IFNA(MATCH(B59,'Selected Projects Group B'!$A$3:$A$114,0),"Not on selected project list")</f>
        <v>Not on selected project list</v>
      </c>
      <c r="AG59" s="42" t="str">
        <f>_xlfn.IFNA(MATCH(B59,'Waitlisted Projects Group B'!$A$2:$A$114,0),"Not on waitlist")</f>
        <v>Not on waitlist</v>
      </c>
      <c r="AH59" s="42"/>
    </row>
    <row r="60" spans="2:34" ht="14.65" customHeight="1">
      <c r="B60" s="46"/>
      <c r="F60"/>
      <c r="I60" s="47"/>
      <c r="J60" s="47"/>
      <c r="K60" s="47"/>
      <c r="L60" s="47"/>
      <c r="M60" s="47"/>
      <c r="N60" s="48"/>
      <c r="O60" s="47"/>
      <c r="P60" s="47"/>
      <c r="Q60" s="47"/>
      <c r="R60" s="49"/>
      <c r="S60" s="47"/>
      <c r="T60" s="47"/>
      <c r="U60" s="47"/>
      <c r="V60" s="47"/>
      <c r="W60" s="50"/>
      <c r="X60" s="47"/>
      <c r="Y60" s="47"/>
      <c r="Z60" s="51"/>
      <c r="AA60" s="52"/>
      <c r="AB60" s="54"/>
      <c r="AC60"/>
      <c r="AD60" s="39"/>
      <c r="AE60" s="42"/>
      <c r="AF60" s="42" t="str">
        <f>_xlfn.IFNA(MATCH(B60,'Selected Projects Group B'!$A$3:$A$114,0),"Not on selected project list")</f>
        <v>Not on selected project list</v>
      </c>
      <c r="AG60" s="42" t="str">
        <f>_xlfn.IFNA(MATCH(B60,'Waitlisted Projects Group B'!$A$2:$A$114,0),"Not on waitlist")</f>
        <v>Not on waitlist</v>
      </c>
      <c r="AH60" s="42"/>
    </row>
    <row r="61" spans="2:34" ht="14.65" customHeight="1">
      <c r="B61" s="46"/>
      <c r="F61"/>
      <c r="I61" s="47"/>
      <c r="J61" s="47"/>
      <c r="K61" s="47"/>
      <c r="L61" s="47"/>
      <c r="M61" s="47"/>
      <c r="N61" s="48"/>
      <c r="O61" s="47"/>
      <c r="P61" s="47"/>
      <c r="Q61" s="47"/>
      <c r="R61" s="49"/>
      <c r="S61" s="47"/>
      <c r="T61" s="47"/>
      <c r="U61" s="47"/>
      <c r="V61" s="47"/>
      <c r="W61" s="50"/>
      <c r="X61" s="47"/>
      <c r="Y61" s="47"/>
      <c r="Z61" s="51"/>
      <c r="AA61" s="52"/>
      <c r="AB61" s="54"/>
      <c r="AC61"/>
      <c r="AD61" s="39"/>
      <c r="AE61" s="42"/>
      <c r="AF61" s="42" t="str">
        <f>_xlfn.IFNA(MATCH(B61,'Selected Projects Group B'!$A$3:$A$114,0),"Not on selected project list")</f>
        <v>Not on selected project list</v>
      </c>
      <c r="AG61" s="42" t="str">
        <f>_xlfn.IFNA(MATCH(B61,'Waitlisted Projects Group B'!$A$2:$A$114,0),"Not on waitlist")</f>
        <v>Not on waitlist</v>
      </c>
      <c r="AH61" s="42"/>
    </row>
    <row r="62" spans="2:34">
      <c r="B62" s="46"/>
      <c r="F62"/>
      <c r="I62" s="47"/>
      <c r="J62" s="47"/>
      <c r="K62" s="47"/>
      <c r="L62" s="47"/>
      <c r="M62" s="47"/>
      <c r="N62" s="48"/>
      <c r="O62" s="47"/>
      <c r="P62" s="47"/>
      <c r="Q62" s="47"/>
      <c r="R62" s="49"/>
      <c r="S62" s="47"/>
      <c r="T62" s="47"/>
      <c r="U62" s="47"/>
      <c r="V62" s="47"/>
      <c r="W62" s="50"/>
      <c r="X62" s="47"/>
      <c r="Y62" s="47"/>
      <c r="Z62" s="51"/>
      <c r="AA62" s="52"/>
      <c r="AB62" s="54"/>
      <c r="AC62"/>
      <c r="AD62" s="39"/>
      <c r="AE62" s="42"/>
      <c r="AF62" s="42" t="str">
        <f>_xlfn.IFNA(MATCH(B62,'Selected Projects Group B'!$A$3:$A$114,0),"Not on selected project list")</f>
        <v>Not on selected project list</v>
      </c>
      <c r="AG62" s="42" t="str">
        <f>_xlfn.IFNA(MATCH(B62,'Waitlisted Projects Group B'!$A$2:$A$114,0),"Not on waitlist")</f>
        <v>Not on waitlist</v>
      </c>
      <c r="AH62" s="42"/>
    </row>
    <row r="63" spans="2:34">
      <c r="B63" s="46"/>
      <c r="F63"/>
      <c r="I63" s="47"/>
      <c r="J63" s="47"/>
      <c r="K63" s="47"/>
      <c r="L63" s="47"/>
      <c r="M63" s="47"/>
      <c r="N63" s="48"/>
      <c r="O63" s="47"/>
      <c r="P63" s="47"/>
      <c r="Q63" s="47"/>
      <c r="R63" s="49"/>
      <c r="S63" s="47"/>
      <c r="T63" s="47"/>
      <c r="U63" s="47"/>
      <c r="V63" s="47"/>
      <c r="W63" s="50"/>
      <c r="X63" s="47"/>
      <c r="Y63" s="47"/>
      <c r="Z63" s="51"/>
      <c r="AA63" s="52"/>
      <c r="AB63" s="54"/>
      <c r="AC63"/>
      <c r="AD63" s="39"/>
      <c r="AE63" s="42"/>
      <c r="AF63" s="42" t="str">
        <f>_xlfn.IFNA(MATCH(B63,'Selected Projects Group B'!$A$3:$A$114,0),"Not on selected project list")</f>
        <v>Not on selected project list</v>
      </c>
      <c r="AG63" s="42" t="str">
        <f>_xlfn.IFNA(MATCH(B63,'Waitlisted Projects Group B'!$A$2:$A$114,0),"Not on waitlist")</f>
        <v>Not on waitlist</v>
      </c>
      <c r="AH63" s="42"/>
    </row>
    <row r="64" spans="2:34">
      <c r="B64" s="46"/>
      <c r="F64"/>
      <c r="I64" s="47"/>
      <c r="J64" s="47"/>
      <c r="K64" s="47"/>
      <c r="L64" s="47"/>
      <c r="M64" s="47"/>
      <c r="N64" s="48"/>
      <c r="O64" s="47"/>
      <c r="P64" s="47"/>
      <c r="Q64" s="47"/>
      <c r="R64" s="49"/>
      <c r="S64" s="47"/>
      <c r="T64" s="47"/>
      <c r="U64" s="47"/>
      <c r="V64" s="47"/>
      <c r="W64" s="50"/>
      <c r="X64" s="47"/>
      <c r="Y64" s="47"/>
      <c r="Z64" s="51"/>
      <c r="AA64" s="52"/>
      <c r="AB64" s="54"/>
      <c r="AC64"/>
      <c r="AD64" s="39"/>
      <c r="AE64" s="42"/>
      <c r="AF64" s="42" t="str">
        <f>_xlfn.IFNA(MATCH(B64,'Selected Projects Group B'!$A$3:$A$114,0),"Not on selected project list")</f>
        <v>Not on selected project list</v>
      </c>
      <c r="AG64" s="42" t="str">
        <f>_xlfn.IFNA(MATCH(B64,'Waitlisted Projects Group B'!$A$2:$A$114,0),"Not on waitlist")</f>
        <v>Not on waitlist</v>
      </c>
      <c r="AH64" s="42"/>
    </row>
    <row r="65" spans="2:34">
      <c r="B65" s="46"/>
      <c r="F65"/>
      <c r="I65" s="47"/>
      <c r="J65" s="47"/>
      <c r="K65" s="47"/>
      <c r="L65" s="47"/>
      <c r="M65" s="47"/>
      <c r="N65" s="48"/>
      <c r="O65" s="47"/>
      <c r="P65" s="47"/>
      <c r="Q65" s="47"/>
      <c r="R65" s="49"/>
      <c r="S65" s="47"/>
      <c r="T65" s="47"/>
      <c r="U65" s="47"/>
      <c r="V65" s="47"/>
      <c r="W65" s="50"/>
      <c r="X65" s="47"/>
      <c r="Y65" s="47"/>
      <c r="Z65" s="51"/>
      <c r="AA65" s="52"/>
      <c r="AB65" s="54"/>
      <c r="AC65"/>
      <c r="AD65" s="39"/>
      <c r="AE65" s="42"/>
      <c r="AF65" s="42" t="str">
        <f>_xlfn.IFNA(MATCH(B65,'Selected Projects Group B'!$A$3:$A$114,0),"Not on selected project list")</f>
        <v>Not on selected project list</v>
      </c>
      <c r="AG65" s="42" t="str">
        <f>_xlfn.IFNA(MATCH(B65,'Waitlisted Projects Group B'!$A$2:$A$114,0),"Not on waitlist")</f>
        <v>Not on waitlist</v>
      </c>
      <c r="AH65" s="42"/>
    </row>
    <row r="66" spans="2:34">
      <c r="B66" s="46"/>
      <c r="F66"/>
      <c r="I66" s="47"/>
      <c r="J66" s="47"/>
      <c r="K66" s="47"/>
      <c r="L66" s="47"/>
      <c r="M66" s="47"/>
      <c r="N66" s="48"/>
      <c r="O66" s="47"/>
      <c r="P66" s="47"/>
      <c r="Q66" s="47"/>
      <c r="R66" s="49"/>
      <c r="S66" s="47"/>
      <c r="T66" s="47"/>
      <c r="U66" s="47"/>
      <c r="V66" s="47"/>
      <c r="W66" s="50"/>
      <c r="X66" s="47"/>
      <c r="Y66" s="47"/>
      <c r="Z66" s="51"/>
      <c r="AA66" s="52"/>
      <c r="AB66" s="54"/>
      <c r="AC66"/>
      <c r="AD66" s="39"/>
      <c r="AE66" s="42"/>
      <c r="AF66" s="42" t="str">
        <f>_xlfn.IFNA(MATCH(B66,'Selected Projects Group B'!$A$3:$A$114,0),"Not on selected project list")</f>
        <v>Not on selected project list</v>
      </c>
      <c r="AG66" s="42" t="str">
        <f>_xlfn.IFNA(MATCH(B66,'Waitlisted Projects Group B'!$A$2:$A$114,0),"Not on waitlist")</f>
        <v>Not on waitlist</v>
      </c>
      <c r="AH66" s="42"/>
    </row>
    <row r="67" spans="2:34">
      <c r="B67" s="46"/>
      <c r="F67"/>
      <c r="I67" s="47"/>
      <c r="J67" s="47"/>
      <c r="K67" s="47"/>
      <c r="L67" s="47"/>
      <c r="M67" s="47"/>
      <c r="N67" s="48"/>
      <c r="O67" s="47"/>
      <c r="P67" s="47"/>
      <c r="Q67" s="47"/>
      <c r="R67" s="49"/>
      <c r="S67" s="47"/>
      <c r="T67" s="47"/>
      <c r="U67" s="47"/>
      <c r="V67" s="47"/>
      <c r="W67" s="50"/>
      <c r="X67" s="47"/>
      <c r="Y67" s="47"/>
      <c r="Z67" s="51"/>
      <c r="AA67" s="52"/>
      <c r="AB67" s="54"/>
      <c r="AC67"/>
      <c r="AD67" s="39"/>
      <c r="AE67" s="42"/>
      <c r="AF67" s="42" t="str">
        <f>_xlfn.IFNA(MATCH(B67,'Selected Projects Group B'!$A$3:$A$114,0),"Not on selected project list")</f>
        <v>Not on selected project list</v>
      </c>
      <c r="AG67" s="42" t="str">
        <f>_xlfn.IFNA(MATCH(B67,'Waitlisted Projects Group B'!$A$2:$A$114,0),"Not on waitlist")</f>
        <v>Not on waitlist</v>
      </c>
      <c r="AH67" s="42"/>
    </row>
    <row r="68" spans="2:34">
      <c r="B68" s="46"/>
      <c r="F68"/>
      <c r="I68" s="47"/>
      <c r="J68" s="47"/>
      <c r="K68" s="47"/>
      <c r="L68" s="47"/>
      <c r="M68" s="47"/>
      <c r="N68" s="48"/>
      <c r="O68" s="47"/>
      <c r="P68" s="47"/>
      <c r="Q68" s="47"/>
      <c r="R68" s="49"/>
      <c r="S68" s="47"/>
      <c r="T68" s="47"/>
      <c r="U68" s="47"/>
      <c r="V68" s="47"/>
      <c r="W68" s="50"/>
      <c r="X68" s="47"/>
      <c r="Y68" s="47"/>
      <c r="Z68" s="51"/>
      <c r="AA68" s="52"/>
      <c r="AB68" s="54"/>
      <c r="AC68"/>
      <c r="AD68" s="39"/>
      <c r="AE68" s="42"/>
      <c r="AF68" s="42" t="str">
        <f>_xlfn.IFNA(MATCH(B68,'Selected Projects Group B'!$A$3:$A$114,0),"Not on selected project list")</f>
        <v>Not on selected project list</v>
      </c>
      <c r="AG68" s="42" t="str">
        <f>_xlfn.IFNA(MATCH(B68,'Waitlisted Projects Group B'!$A$2:$A$114,0),"Not on waitlist")</f>
        <v>Not on waitlist</v>
      </c>
      <c r="AH68" s="42"/>
    </row>
    <row r="69" spans="2:34">
      <c r="B69" s="46"/>
      <c r="F69"/>
      <c r="I69" s="47"/>
      <c r="J69" s="47"/>
      <c r="K69" s="47"/>
      <c r="L69" s="47"/>
      <c r="M69" s="47"/>
      <c r="N69" s="48"/>
      <c r="O69" s="47"/>
      <c r="P69" s="47"/>
      <c r="Q69" s="47"/>
      <c r="R69" s="49"/>
      <c r="S69" s="47"/>
      <c r="T69" s="47"/>
      <c r="U69" s="47"/>
      <c r="V69" s="47"/>
      <c r="W69" s="50"/>
      <c r="X69" s="47"/>
      <c r="Y69" s="47"/>
      <c r="Z69" s="51"/>
      <c r="AA69" s="52"/>
      <c r="AB69" s="54"/>
      <c r="AC69"/>
      <c r="AD69" s="39"/>
      <c r="AE69" s="42"/>
      <c r="AF69" s="42" t="str">
        <f>_xlfn.IFNA(MATCH(B69,'Selected Projects Group B'!$A$3:$A$114,0),"Not on selected project list")</f>
        <v>Not on selected project list</v>
      </c>
      <c r="AG69" s="42" t="str">
        <f>_xlfn.IFNA(MATCH(B69,'Waitlisted Projects Group B'!$A$2:$A$114,0),"Not on waitlist")</f>
        <v>Not on waitlist</v>
      </c>
      <c r="AH69" s="42"/>
    </row>
    <row r="70" spans="2:34">
      <c r="B70" s="46"/>
      <c r="F70"/>
      <c r="I70" s="47"/>
      <c r="J70" s="47"/>
      <c r="K70" s="47"/>
      <c r="L70" s="47"/>
      <c r="M70" s="47"/>
      <c r="N70" s="48"/>
      <c r="O70" s="47"/>
      <c r="P70" s="47"/>
      <c r="Q70" s="47"/>
      <c r="R70" s="49"/>
      <c r="S70" s="47"/>
      <c r="T70" s="47"/>
      <c r="U70" s="47"/>
      <c r="V70" s="47"/>
      <c r="W70" s="50"/>
      <c r="X70" s="47"/>
      <c r="Y70" s="47"/>
      <c r="Z70" s="51"/>
      <c r="AA70" s="52"/>
      <c r="AB70" s="54"/>
      <c r="AC70"/>
      <c r="AD70" s="39"/>
      <c r="AE70" s="42"/>
      <c r="AF70" s="42" t="str">
        <f>_xlfn.IFNA(MATCH(B70,'Selected Projects Group B'!$A$3:$A$114,0),"Not on selected project list")</f>
        <v>Not on selected project list</v>
      </c>
      <c r="AG70" s="42" t="str">
        <f>_xlfn.IFNA(MATCH(B70,'Waitlisted Projects Group B'!$A$2:$A$114,0),"Not on waitlist")</f>
        <v>Not on waitlist</v>
      </c>
      <c r="AH70" s="42"/>
    </row>
    <row r="71" spans="2:34" ht="16.5" customHeight="1">
      <c r="B71" s="46"/>
      <c r="F71"/>
      <c r="I71" s="47"/>
      <c r="J71" s="47"/>
      <c r="K71" s="47"/>
      <c r="L71" s="47"/>
      <c r="M71" s="47"/>
      <c r="N71" s="48"/>
      <c r="O71" s="47"/>
      <c r="P71" s="47"/>
      <c r="Q71" s="47"/>
      <c r="R71" s="49"/>
      <c r="S71" s="47"/>
      <c r="T71" s="47"/>
      <c r="U71" s="47"/>
      <c r="V71" s="47"/>
      <c r="W71" s="50"/>
      <c r="X71" s="47"/>
      <c r="Y71" s="47"/>
      <c r="Z71" s="51"/>
      <c r="AA71" s="52"/>
      <c r="AB71" s="54"/>
      <c r="AC71"/>
      <c r="AD71" s="39"/>
      <c r="AE71" s="42"/>
      <c r="AF71" s="42" t="str">
        <f>_xlfn.IFNA(MATCH(B71,'Selected Projects Group B'!$A$3:$A$114,0),"Not on selected project list")</f>
        <v>Not on selected project list</v>
      </c>
      <c r="AG71" s="42" t="str">
        <f>_xlfn.IFNA(MATCH(B71,'Waitlisted Projects Group B'!$A$2:$A$114,0),"Not on waitlist")</f>
        <v>Not on waitlist</v>
      </c>
      <c r="AH71" s="42"/>
    </row>
    <row r="72" spans="2:34" ht="16.5" customHeight="1">
      <c r="B72" s="46"/>
      <c r="F72"/>
      <c r="I72" s="47"/>
      <c r="J72" s="47"/>
      <c r="K72" s="47"/>
      <c r="L72" s="47"/>
      <c r="M72" s="47"/>
      <c r="N72" s="48"/>
      <c r="O72" s="47"/>
      <c r="P72" s="47"/>
      <c r="Q72" s="47"/>
      <c r="R72" s="49"/>
      <c r="S72" s="47"/>
      <c r="T72" s="47"/>
      <c r="U72" s="47"/>
      <c r="V72" s="47"/>
      <c r="W72" s="50"/>
      <c r="X72" s="47"/>
      <c r="Y72" s="47"/>
      <c r="Z72" s="51"/>
      <c r="AA72" s="52"/>
      <c r="AB72" s="54"/>
      <c r="AC72"/>
      <c r="AD72" s="39"/>
      <c r="AE72" s="42"/>
      <c r="AF72" s="42" t="str">
        <f>_xlfn.IFNA(MATCH(B72,'Selected Projects Group B'!$A$3:$A$114,0),"Not on selected project list")</f>
        <v>Not on selected project list</v>
      </c>
      <c r="AG72" s="42" t="str">
        <f>_xlfn.IFNA(MATCH(B72,'Waitlisted Projects Group B'!$A$2:$A$114,0),"Not on waitlist")</f>
        <v>Not on waitlist</v>
      </c>
      <c r="AH72" s="42"/>
    </row>
    <row r="73" spans="2:34" ht="16.5" customHeight="1">
      <c r="B73" s="46"/>
      <c r="F73"/>
      <c r="I73" s="47"/>
      <c r="J73" s="47"/>
      <c r="K73" s="47"/>
      <c r="L73" s="47"/>
      <c r="M73" s="47"/>
      <c r="N73" s="48"/>
      <c r="O73" s="47"/>
      <c r="P73" s="47"/>
      <c r="Q73" s="47"/>
      <c r="R73" s="49"/>
      <c r="S73" s="47"/>
      <c r="T73" s="47"/>
      <c r="U73" s="47"/>
      <c r="V73" s="47"/>
      <c r="W73" s="50"/>
      <c r="X73" s="47"/>
      <c r="Y73" s="47"/>
      <c r="Z73" s="51"/>
      <c r="AA73" s="52"/>
      <c r="AB73" s="54"/>
      <c r="AC73"/>
      <c r="AD73" s="39"/>
      <c r="AE73" s="42"/>
      <c r="AF73" s="42" t="str">
        <f>_xlfn.IFNA(MATCH(B73,'Selected Projects Group B'!$A$3:$A$114,0),"Not on selected project list")</f>
        <v>Not on selected project list</v>
      </c>
      <c r="AG73" s="42" t="str">
        <f>_xlfn.IFNA(MATCH(B73,'Waitlisted Projects Group B'!$A$2:$A$114,0),"Not on waitlist")</f>
        <v>Not on waitlist</v>
      </c>
      <c r="AH73" s="42"/>
    </row>
    <row r="74" spans="2:34" ht="16.5" customHeight="1">
      <c r="B74" s="46"/>
      <c r="F74"/>
      <c r="I74" s="47"/>
      <c r="J74" s="47"/>
      <c r="K74" s="47"/>
      <c r="L74" s="47"/>
      <c r="M74" s="47"/>
      <c r="N74" s="48"/>
      <c r="O74" s="47"/>
      <c r="P74" s="47"/>
      <c r="Q74" s="47"/>
      <c r="R74" s="49"/>
      <c r="S74" s="47"/>
      <c r="T74" s="47"/>
      <c r="U74" s="47"/>
      <c r="V74" s="47"/>
      <c r="W74" s="50"/>
      <c r="X74" s="47"/>
      <c r="Y74" s="47"/>
      <c r="Z74" s="51"/>
      <c r="AA74" s="52"/>
      <c r="AB74" s="54"/>
      <c r="AC74"/>
      <c r="AD74" s="39"/>
      <c r="AE74" s="42"/>
      <c r="AF74" s="42" t="str">
        <f>_xlfn.IFNA(MATCH(B74,'Selected Projects Group B'!$A$3:$A$114,0),"Not on selected project list")</f>
        <v>Not on selected project list</v>
      </c>
      <c r="AG74" s="42" t="str">
        <f>_xlfn.IFNA(MATCH(B74,'Waitlisted Projects Group B'!$A$2:$A$114,0),"Not on waitlist")</f>
        <v>Not on waitlist</v>
      </c>
      <c r="AH74" s="42"/>
    </row>
    <row r="75" spans="2:34" ht="16.5" customHeight="1">
      <c r="B75" s="46"/>
      <c r="F75"/>
      <c r="I75" s="47"/>
      <c r="J75" s="47"/>
      <c r="K75" s="47"/>
      <c r="L75" s="47"/>
      <c r="M75" s="47"/>
      <c r="N75" s="48"/>
      <c r="O75" s="47"/>
      <c r="P75" s="47"/>
      <c r="Q75" s="47"/>
      <c r="R75" s="49"/>
      <c r="S75" s="47"/>
      <c r="T75" s="47"/>
      <c r="U75" s="47"/>
      <c r="V75" s="47"/>
      <c r="W75" s="50"/>
      <c r="X75" s="47"/>
      <c r="Y75" s="47"/>
      <c r="Z75" s="51"/>
      <c r="AA75" s="52"/>
      <c r="AB75" s="54"/>
      <c r="AC75" s="53"/>
      <c r="AD75" s="39"/>
      <c r="AE75" s="42"/>
      <c r="AF75" s="42" t="str">
        <f>_xlfn.IFNA(MATCH(B75,'Selected Projects Group B'!$A$3:$A$114,0),"Not on selected project list")</f>
        <v>Not on selected project list</v>
      </c>
      <c r="AG75" s="42" t="str">
        <f>_xlfn.IFNA(MATCH(B75,'Waitlisted Projects Group B'!$A$2:$A$114,0),"Not on waitlist")</f>
        <v>Not on waitlist</v>
      </c>
      <c r="AH75" s="42"/>
    </row>
    <row r="76" spans="2:34" ht="16.5" customHeight="1">
      <c r="B76" s="46"/>
      <c r="I76" s="47"/>
      <c r="J76" s="47"/>
      <c r="K76" s="47"/>
      <c r="L76" s="47"/>
      <c r="M76" s="47"/>
      <c r="N76" s="48"/>
      <c r="O76" s="47"/>
      <c r="P76" s="47"/>
      <c r="Q76" s="47"/>
      <c r="R76" s="49"/>
      <c r="S76" s="47"/>
      <c r="T76" s="47"/>
      <c r="U76" s="47"/>
      <c r="V76" s="47"/>
      <c r="W76" s="50"/>
      <c r="X76" s="47"/>
      <c r="Y76" s="47"/>
      <c r="Z76" s="51"/>
      <c r="AA76" s="52"/>
      <c r="AB76" s="54"/>
      <c r="AC76" s="53"/>
      <c r="AD76" s="39"/>
      <c r="AE76" s="42"/>
      <c r="AF76" s="42" t="str">
        <f>_xlfn.IFNA(MATCH(B76,'Selected Projects Group B'!$A$3:$A$114,0),"Not on selected project list")</f>
        <v>Not on selected project list</v>
      </c>
      <c r="AG76" s="42" t="str">
        <f>_xlfn.IFNA(MATCH(B76,'Waitlisted Projects Group B'!$A$2:$A$114,0),"Not on waitlist")</f>
        <v>Not on waitlist</v>
      </c>
      <c r="AH76" s="42"/>
    </row>
    <row r="77" spans="2:34">
      <c r="B77" s="46"/>
      <c r="F77"/>
      <c r="I77" s="47"/>
      <c r="J77" s="47"/>
      <c r="K77" s="47"/>
      <c r="L77" s="47"/>
      <c r="M77" s="47"/>
      <c r="N77" s="48"/>
      <c r="O77" s="47"/>
      <c r="P77" s="47"/>
      <c r="Q77" s="47"/>
      <c r="R77" s="49"/>
      <c r="S77" s="47"/>
      <c r="T77" s="47"/>
      <c r="U77" s="47"/>
      <c r="V77" s="47"/>
      <c r="W77" s="50"/>
      <c r="X77" s="47"/>
      <c r="Y77" s="47"/>
      <c r="Z77" s="51"/>
      <c r="AA77" s="52"/>
      <c r="AB77" s="54"/>
      <c r="AC77" s="53"/>
      <c r="AD77" s="39"/>
      <c r="AE77" s="42"/>
      <c r="AF77" s="42" t="str">
        <f>_xlfn.IFNA(MATCH(B77,'Selected Projects Group B'!$A$3:$A$114,0),"Not on selected project list")</f>
        <v>Not on selected project list</v>
      </c>
      <c r="AG77" s="42" t="str">
        <f>_xlfn.IFNA(MATCH(B77,'Waitlisted Projects Group B'!$A$2:$A$114,0),"Not on waitlist")</f>
        <v>Not on waitlist</v>
      </c>
      <c r="AH77" s="42"/>
    </row>
    <row r="78" spans="2:34">
      <c r="B78" s="46"/>
      <c r="F78"/>
      <c r="I78" s="47"/>
      <c r="J78" s="47"/>
      <c r="K78" s="47"/>
      <c r="L78" s="47"/>
      <c r="M78" s="47"/>
      <c r="N78" s="48"/>
      <c r="O78" s="47"/>
      <c r="P78" s="47"/>
      <c r="Q78" s="47"/>
      <c r="R78" s="49"/>
      <c r="S78" s="47"/>
      <c r="T78" s="47"/>
      <c r="U78" s="47"/>
      <c r="V78" s="47"/>
      <c r="W78" s="50"/>
      <c r="X78" s="47"/>
      <c r="Y78" s="47"/>
      <c r="Z78" s="51"/>
      <c r="AA78" s="52"/>
      <c r="AB78" s="54"/>
      <c r="AC78" s="53"/>
      <c r="AD78" s="39"/>
      <c r="AE78" s="42"/>
      <c r="AF78" s="42" t="str">
        <f>_xlfn.IFNA(MATCH(B78,'Selected Projects Group B'!$A$3:$A$114,0),"Not on selected project list")</f>
        <v>Not on selected project list</v>
      </c>
      <c r="AG78" s="42" t="str">
        <f>_xlfn.IFNA(MATCH(B78,'Waitlisted Projects Group B'!$A$2:$A$114,0),"Not on waitlist")</f>
        <v>Not on waitlist</v>
      </c>
      <c r="AH78" s="42"/>
    </row>
    <row r="79" spans="2:34" ht="14.65" customHeight="1">
      <c r="B79" s="46"/>
      <c r="F79"/>
      <c r="I79" s="47"/>
      <c r="J79" s="47"/>
      <c r="K79" s="47"/>
      <c r="L79" s="47"/>
      <c r="M79" s="47"/>
      <c r="N79" s="48"/>
      <c r="O79" s="47"/>
      <c r="P79" s="47"/>
      <c r="Q79" s="47"/>
      <c r="R79" s="49"/>
      <c r="S79" s="47"/>
      <c r="T79" s="47"/>
      <c r="U79" s="47"/>
      <c r="V79" s="47"/>
      <c r="W79" s="50"/>
      <c r="X79" s="47"/>
      <c r="Y79" s="47"/>
      <c r="Z79" s="51"/>
      <c r="AA79" s="52"/>
      <c r="AB79" s="54"/>
      <c r="AC79" s="53"/>
      <c r="AD79" s="39"/>
      <c r="AE79" s="42"/>
      <c r="AF79" s="42" t="str">
        <f>_xlfn.IFNA(MATCH(B79,'Selected Projects Group B'!$A$3:$A$114,0),"Not on selected project list")</f>
        <v>Not on selected project list</v>
      </c>
      <c r="AG79" s="42" t="str">
        <f>_xlfn.IFNA(MATCH(B79,'Waitlisted Projects Group B'!$A$2:$A$114,0),"Not on waitlist")</f>
        <v>Not on waitlist</v>
      </c>
      <c r="AH79" s="42"/>
    </row>
    <row r="80" spans="2:34" ht="16.5" customHeight="1">
      <c r="B80" s="46"/>
      <c r="F80"/>
      <c r="I80" s="47"/>
      <c r="J80" s="47"/>
      <c r="K80" s="47"/>
      <c r="L80" s="47"/>
      <c r="M80" s="47"/>
      <c r="N80" s="48"/>
      <c r="O80" s="47"/>
      <c r="P80" s="47"/>
      <c r="Q80" s="47"/>
      <c r="R80" s="49"/>
      <c r="S80" s="47"/>
      <c r="T80" s="47"/>
      <c r="U80" s="47"/>
      <c r="V80" s="47"/>
      <c r="W80" s="50"/>
      <c r="X80" s="47"/>
      <c r="Y80" s="47"/>
      <c r="Z80" s="51"/>
      <c r="AA80" s="52"/>
      <c r="AB80" s="54"/>
      <c r="AC80" s="53"/>
      <c r="AD80" s="39"/>
      <c r="AE80" s="42"/>
      <c r="AF80" s="42" t="str">
        <f>_xlfn.IFNA(MATCH(B80,'Selected Projects Group B'!$A$3:$A$114,0),"Not on selected project list")</f>
        <v>Not on selected project list</v>
      </c>
      <c r="AG80" s="42" t="str">
        <f>_xlfn.IFNA(MATCH(B80,'Waitlisted Projects Group B'!$A$2:$A$114,0),"Not on waitlist")</f>
        <v>Not on waitlist</v>
      </c>
      <c r="AH80" s="42"/>
    </row>
    <row r="81" spans="2:34" ht="14.65" customHeight="1">
      <c r="B81" s="46"/>
      <c r="F81"/>
      <c r="I81" s="47"/>
      <c r="J81" s="47"/>
      <c r="K81" s="47"/>
      <c r="L81" s="47"/>
      <c r="M81" s="47"/>
      <c r="N81" s="48"/>
      <c r="O81" s="47"/>
      <c r="P81" s="47"/>
      <c r="Q81" s="47"/>
      <c r="R81" s="49"/>
      <c r="S81" s="47"/>
      <c r="T81" s="47"/>
      <c r="U81" s="47"/>
      <c r="V81" s="47"/>
      <c r="W81" s="50"/>
      <c r="X81" s="47"/>
      <c r="Y81" s="47"/>
      <c r="Z81" s="51"/>
      <c r="AA81" s="52"/>
      <c r="AB81" s="54"/>
      <c r="AC81"/>
      <c r="AD81" s="39"/>
      <c r="AE81" s="42"/>
      <c r="AF81" s="42" t="str">
        <f>_xlfn.IFNA(MATCH(B81,'Selected Projects Group B'!$A$3:$A$114,0),"Not on selected project list")</f>
        <v>Not on selected project list</v>
      </c>
      <c r="AG81" s="42" t="str">
        <f>_xlfn.IFNA(MATCH(B81,'Waitlisted Projects Group B'!$A$2:$A$114,0),"Not on waitlist")</f>
        <v>Not on waitlist</v>
      </c>
      <c r="AH81" s="42"/>
    </row>
    <row r="82" spans="2:34" ht="16.5" customHeight="1">
      <c r="B82" s="46"/>
      <c r="F82"/>
      <c r="I82" s="47"/>
      <c r="J82" s="47"/>
      <c r="K82" s="47"/>
      <c r="L82" s="47"/>
      <c r="M82" s="47"/>
      <c r="N82" s="48"/>
      <c r="O82" s="47"/>
      <c r="P82" s="47"/>
      <c r="Q82" s="47"/>
      <c r="R82" s="49"/>
      <c r="S82" s="47"/>
      <c r="T82" s="47"/>
      <c r="U82" s="47"/>
      <c r="V82" s="47"/>
      <c r="W82" s="50"/>
      <c r="X82" s="47"/>
      <c r="Y82" s="47"/>
      <c r="Z82" s="51"/>
      <c r="AA82" s="52"/>
      <c r="AB82" s="54"/>
      <c r="AC82"/>
      <c r="AD82" s="39"/>
      <c r="AE82" s="42"/>
      <c r="AF82" s="42" t="str">
        <f>_xlfn.IFNA(MATCH(B82,'Selected Projects Group B'!$A$3:$A$114,0),"Not on selected project list")</f>
        <v>Not on selected project list</v>
      </c>
      <c r="AG82" s="42" t="str">
        <f>_xlfn.IFNA(MATCH(B82,'Waitlisted Projects Group B'!$A$2:$A$114,0),"Not on waitlist")</f>
        <v>Not on waitlist</v>
      </c>
      <c r="AH82" s="42"/>
    </row>
    <row r="83" spans="2:34">
      <c r="B83" s="46"/>
      <c r="F83"/>
      <c r="I83" s="47"/>
      <c r="J83" s="47"/>
      <c r="K83" s="47"/>
      <c r="L83" s="47"/>
      <c r="M83" s="47"/>
      <c r="N83" s="48"/>
      <c r="O83" s="47"/>
      <c r="P83" s="47"/>
      <c r="Q83" s="47"/>
      <c r="R83" s="49"/>
      <c r="S83" s="47"/>
      <c r="T83" s="47"/>
      <c r="U83" s="47"/>
      <c r="V83" s="47"/>
      <c r="W83" s="50"/>
      <c r="X83" s="47"/>
      <c r="Y83" s="47"/>
      <c r="Z83" s="51"/>
      <c r="AA83" s="52"/>
      <c r="AB83" s="54"/>
      <c r="AC83"/>
      <c r="AD83" s="39"/>
      <c r="AE83" s="42"/>
      <c r="AF83" s="42" t="str">
        <f>_xlfn.IFNA(MATCH(B83,'Selected Projects Group B'!$A$3:$A$114,0),"Not on selected project list")</f>
        <v>Not on selected project list</v>
      </c>
      <c r="AG83" s="42" t="str">
        <f>_xlfn.IFNA(MATCH(B83,'Waitlisted Projects Group B'!$A$2:$A$114,0),"Not on waitlist")</f>
        <v>Not on waitlist</v>
      </c>
      <c r="AH83" s="42"/>
    </row>
    <row r="84" spans="2:34">
      <c r="B84" s="46"/>
      <c r="F84"/>
      <c r="I84" s="47"/>
      <c r="J84" s="47"/>
      <c r="K84" s="47"/>
      <c r="L84" s="47"/>
      <c r="M84" s="47"/>
      <c r="N84" s="48"/>
      <c r="O84" s="47"/>
      <c r="P84" s="47"/>
      <c r="Q84" s="47"/>
      <c r="R84" s="49"/>
      <c r="S84" s="47"/>
      <c r="T84" s="47"/>
      <c r="U84" s="47"/>
      <c r="V84" s="47"/>
      <c r="W84" s="50"/>
      <c r="X84" s="47"/>
      <c r="Y84" s="47"/>
      <c r="Z84" s="51"/>
      <c r="AA84" s="52"/>
      <c r="AB84" s="54"/>
      <c r="AC84"/>
      <c r="AD84" s="39"/>
      <c r="AE84" s="42"/>
      <c r="AF84" s="42" t="str">
        <f>_xlfn.IFNA(MATCH(B84,'Selected Projects Group B'!$A$3:$A$114,0),"Not on selected project list")</f>
        <v>Not on selected project list</v>
      </c>
      <c r="AG84" s="42" t="str">
        <f>_xlfn.IFNA(MATCH(B84,'Waitlisted Projects Group B'!$A$2:$A$114,0),"Not on waitlist")</f>
        <v>Not on waitlist</v>
      </c>
      <c r="AH84" s="42"/>
    </row>
    <row r="85" spans="2:34">
      <c r="B85" s="46"/>
      <c r="F85"/>
      <c r="I85" s="47"/>
      <c r="J85" s="47"/>
      <c r="K85" s="47"/>
      <c r="L85" s="47"/>
      <c r="M85" s="47"/>
      <c r="N85" s="48"/>
      <c r="O85" s="47"/>
      <c r="P85" s="47"/>
      <c r="Q85" s="47"/>
      <c r="R85" s="49"/>
      <c r="S85" s="47"/>
      <c r="T85" s="47"/>
      <c r="U85" s="47"/>
      <c r="V85" s="47"/>
      <c r="W85" s="50"/>
      <c r="X85" s="47"/>
      <c r="Y85" s="47"/>
      <c r="Z85" s="51"/>
      <c r="AA85" s="52"/>
      <c r="AB85" s="54"/>
      <c r="AC85"/>
      <c r="AD85" s="39"/>
      <c r="AE85" s="42"/>
      <c r="AF85" s="42" t="str">
        <f>_xlfn.IFNA(MATCH(B85,'Selected Projects Group B'!$A$3:$A$114,0),"Not on selected project list")</f>
        <v>Not on selected project list</v>
      </c>
      <c r="AG85" s="42" t="str">
        <f>_xlfn.IFNA(MATCH(B85,'Waitlisted Projects Group B'!$A$2:$A$114,0),"Not on waitlist")</f>
        <v>Not on waitlist</v>
      </c>
      <c r="AH85" s="42"/>
    </row>
    <row r="86" spans="2:34" ht="16.5" customHeight="1">
      <c r="B86" s="46"/>
      <c r="F86"/>
      <c r="I86" s="47"/>
      <c r="J86" s="47"/>
      <c r="K86" s="47"/>
      <c r="L86" s="47"/>
      <c r="M86" s="47"/>
      <c r="N86" s="48"/>
      <c r="O86" s="47"/>
      <c r="P86" s="47"/>
      <c r="Q86" s="47"/>
      <c r="R86" s="49"/>
      <c r="S86" s="47"/>
      <c r="T86" s="47"/>
      <c r="U86" s="47"/>
      <c r="V86" s="47"/>
      <c r="W86" s="50"/>
      <c r="X86" s="47"/>
      <c r="Y86" s="47"/>
      <c r="Z86" s="51"/>
      <c r="AA86" s="52"/>
      <c r="AB86" s="54"/>
      <c r="AC86"/>
      <c r="AD86" s="39"/>
      <c r="AE86" s="42"/>
      <c r="AF86" s="42" t="str">
        <f>_xlfn.IFNA(MATCH(B86,'Selected Projects Group B'!$A$3:$A$114,0),"Not on selected project list")</f>
        <v>Not on selected project list</v>
      </c>
      <c r="AG86" s="42" t="str">
        <f>_xlfn.IFNA(MATCH(B86,'Waitlisted Projects Group B'!$A$2:$A$114,0),"Not on waitlist")</f>
        <v>Not on waitlist</v>
      </c>
      <c r="AH86" s="42"/>
    </row>
    <row r="87" spans="2:34" ht="16.5" customHeight="1">
      <c r="B87" s="46"/>
      <c r="F87"/>
      <c r="I87" s="47"/>
      <c r="J87" s="47"/>
      <c r="K87" s="47"/>
      <c r="L87" s="47"/>
      <c r="M87" s="47"/>
      <c r="N87" s="48"/>
      <c r="O87" s="47"/>
      <c r="P87" s="47"/>
      <c r="Q87" s="47"/>
      <c r="R87" s="49"/>
      <c r="S87" s="47"/>
      <c r="T87" s="47"/>
      <c r="U87" s="47"/>
      <c r="V87" s="47"/>
      <c r="W87" s="50"/>
      <c r="X87" s="47"/>
      <c r="Y87" s="47"/>
      <c r="Z87" s="51"/>
      <c r="AA87" s="52"/>
      <c r="AB87" s="54"/>
      <c r="AC87"/>
      <c r="AD87" s="39"/>
      <c r="AE87" s="42"/>
      <c r="AF87" s="42" t="str">
        <f>_xlfn.IFNA(MATCH(B87,'Selected Projects Group B'!$A$3:$A$114,0),"Not on selected project list")</f>
        <v>Not on selected project list</v>
      </c>
      <c r="AG87" s="42" t="str">
        <f>_xlfn.IFNA(MATCH(B87,'Waitlisted Projects Group B'!$A$2:$A$114,0),"Not on waitlist")</f>
        <v>Not on waitlist</v>
      </c>
      <c r="AH87" s="42"/>
    </row>
    <row r="88" spans="2:34" ht="16.5" customHeight="1">
      <c r="B88" s="46"/>
      <c r="F88"/>
      <c r="I88" s="47"/>
      <c r="J88" s="47"/>
      <c r="K88" s="47"/>
      <c r="L88" s="47"/>
      <c r="M88" s="47"/>
      <c r="N88" s="48"/>
      <c r="O88" s="47"/>
      <c r="P88" s="47"/>
      <c r="Q88" s="47"/>
      <c r="R88" s="49"/>
      <c r="S88" s="47"/>
      <c r="T88" s="47"/>
      <c r="U88" s="47"/>
      <c r="V88" s="47"/>
      <c r="W88" s="50"/>
      <c r="X88" s="47"/>
      <c r="Y88" s="47"/>
      <c r="Z88" s="51"/>
      <c r="AA88" s="52"/>
      <c r="AB88" s="54"/>
      <c r="AC88"/>
      <c r="AD88" s="39"/>
      <c r="AE88" s="42"/>
      <c r="AF88" s="42" t="str">
        <f>_xlfn.IFNA(MATCH(B88,'Selected Projects Group B'!$A$3:$A$114,0),"Not on selected project list")</f>
        <v>Not on selected project list</v>
      </c>
      <c r="AG88" s="42" t="str">
        <f>_xlfn.IFNA(MATCH(B88,'Waitlisted Projects Group B'!$A$2:$A$114,0),"Not on waitlist")</f>
        <v>Not on waitlist</v>
      </c>
      <c r="AH88" s="42"/>
    </row>
    <row r="89" spans="2:34">
      <c r="B89" s="46"/>
      <c r="F89"/>
      <c r="I89" s="47"/>
      <c r="J89" s="47"/>
      <c r="K89" s="47"/>
      <c r="L89" s="47"/>
      <c r="M89" s="47"/>
      <c r="N89" s="48"/>
      <c r="O89" s="47"/>
      <c r="P89" s="47"/>
      <c r="Q89" s="47"/>
      <c r="R89" s="49"/>
      <c r="S89" s="47"/>
      <c r="T89" s="47"/>
      <c r="U89" s="47"/>
      <c r="V89" s="47"/>
      <c r="W89" s="50"/>
      <c r="X89" s="47"/>
      <c r="Y89" s="47"/>
      <c r="Z89" s="51"/>
      <c r="AA89" s="52"/>
      <c r="AB89" s="54"/>
      <c r="AC89"/>
      <c r="AD89" s="39"/>
      <c r="AE89" s="42"/>
      <c r="AF89" s="42" t="str">
        <f>_xlfn.IFNA(MATCH(B89,'Selected Projects Group B'!$A$3:$A$114,0),"Not on selected project list")</f>
        <v>Not on selected project list</v>
      </c>
      <c r="AG89" s="42" t="str">
        <f>_xlfn.IFNA(MATCH(B89,'Waitlisted Projects Group B'!$A$2:$A$114,0),"Not on waitlist")</f>
        <v>Not on waitlist</v>
      </c>
      <c r="AH89" s="42"/>
    </row>
    <row r="90" spans="2:34" ht="16.5" customHeight="1">
      <c r="B90" s="46"/>
      <c r="F90"/>
      <c r="I90" s="47"/>
      <c r="J90" s="47"/>
      <c r="K90" s="47"/>
      <c r="L90" s="47"/>
      <c r="M90" s="47"/>
      <c r="N90" s="48"/>
      <c r="O90" s="47"/>
      <c r="P90" s="47"/>
      <c r="Q90" s="47"/>
      <c r="R90" s="49"/>
      <c r="S90" s="47"/>
      <c r="T90" s="47"/>
      <c r="U90" s="47"/>
      <c r="V90" s="47"/>
      <c r="W90" s="50"/>
      <c r="X90" s="47"/>
      <c r="Y90" s="47"/>
      <c r="Z90" s="51"/>
      <c r="AA90" s="52"/>
      <c r="AB90" s="54"/>
      <c r="AC90"/>
      <c r="AD90" s="39"/>
      <c r="AE90" s="42"/>
      <c r="AF90" s="42" t="str">
        <f>_xlfn.IFNA(MATCH(B90,'Selected Projects Group B'!$A$3:$A$114,0),"Not on selected project list")</f>
        <v>Not on selected project list</v>
      </c>
      <c r="AG90" s="42" t="str">
        <f>_xlfn.IFNA(MATCH(B90,'Waitlisted Projects Group B'!$A$2:$A$114,0),"Not on waitlist")</f>
        <v>Not on waitlist</v>
      </c>
      <c r="AH90" s="42"/>
    </row>
    <row r="91" spans="2:34">
      <c r="B91" s="46"/>
      <c r="F91"/>
      <c r="I91" s="47"/>
      <c r="J91" s="47"/>
      <c r="K91" s="47"/>
      <c r="L91" s="47"/>
      <c r="M91" s="47"/>
      <c r="N91" s="48"/>
      <c r="O91" s="47"/>
      <c r="P91" s="47"/>
      <c r="Q91" s="47"/>
      <c r="R91" s="49"/>
      <c r="S91" s="47"/>
      <c r="T91" s="47"/>
      <c r="U91" s="47"/>
      <c r="V91" s="47"/>
      <c r="W91" s="50"/>
      <c r="X91" s="47"/>
      <c r="Y91" s="47"/>
      <c r="Z91" s="51"/>
      <c r="AA91" s="52"/>
      <c r="AB91" s="54"/>
      <c r="AC91"/>
      <c r="AD91" s="39"/>
      <c r="AE91" s="42"/>
      <c r="AF91" s="42" t="str">
        <f>_xlfn.IFNA(MATCH(B91,'Selected Projects Group B'!$A$3:$A$114,0),"Not on selected project list")</f>
        <v>Not on selected project list</v>
      </c>
      <c r="AG91" s="42" t="str">
        <f>_xlfn.IFNA(MATCH(B91,'Waitlisted Projects Group B'!$A$2:$A$114,0),"Not on waitlist")</f>
        <v>Not on waitlist</v>
      </c>
      <c r="AH91" s="42"/>
    </row>
    <row r="92" spans="2:34">
      <c r="B92" s="46"/>
      <c r="F92"/>
      <c r="I92" s="47"/>
      <c r="J92" s="47"/>
      <c r="K92" s="47"/>
      <c r="L92" s="47"/>
      <c r="M92" s="47"/>
      <c r="N92" s="48"/>
      <c r="O92" s="47"/>
      <c r="P92" s="47"/>
      <c r="Q92" s="47"/>
      <c r="R92" s="49"/>
      <c r="S92" s="47"/>
      <c r="T92" s="47"/>
      <c r="U92" s="47"/>
      <c r="V92" s="47"/>
      <c r="W92" s="50"/>
      <c r="X92" s="47"/>
      <c r="Y92" s="47"/>
      <c r="Z92" s="51"/>
      <c r="AA92" s="52"/>
      <c r="AB92" s="54"/>
      <c r="AC92"/>
      <c r="AD92" s="39"/>
      <c r="AE92" s="42"/>
      <c r="AF92" s="42" t="str">
        <f>_xlfn.IFNA(MATCH(B92,'Selected Projects Group B'!$A$3:$A$114,0),"Not on selected project list")</f>
        <v>Not on selected project list</v>
      </c>
      <c r="AG92" s="42" t="str">
        <f>_xlfn.IFNA(MATCH(B92,'Waitlisted Projects Group B'!$A$2:$A$114,0),"Not on waitlist")</f>
        <v>Not on waitlist</v>
      </c>
      <c r="AH92" s="42"/>
    </row>
    <row r="93" spans="2:34" ht="16.5" customHeight="1">
      <c r="B93" s="46"/>
      <c r="F93"/>
      <c r="I93" s="47"/>
      <c r="J93" s="47"/>
      <c r="K93" s="47"/>
      <c r="L93" s="47"/>
      <c r="M93" s="47"/>
      <c r="N93" s="48"/>
      <c r="O93" s="47"/>
      <c r="P93" s="47"/>
      <c r="Q93" s="47"/>
      <c r="R93" s="49"/>
      <c r="S93" s="47"/>
      <c r="T93" s="47"/>
      <c r="U93" s="47"/>
      <c r="V93" s="47"/>
      <c r="W93" s="50"/>
      <c r="X93" s="47"/>
      <c r="Y93" s="47"/>
      <c r="Z93" s="51"/>
      <c r="AA93" s="52"/>
      <c r="AB93" s="54"/>
      <c r="AC93"/>
      <c r="AD93" s="39"/>
      <c r="AE93" s="42"/>
      <c r="AF93" s="42" t="str">
        <f>_xlfn.IFNA(MATCH(B93,'Selected Projects Group B'!$A$3:$A$114,0),"Not on selected project list")</f>
        <v>Not on selected project list</v>
      </c>
      <c r="AG93" s="42" t="str">
        <f>_xlfn.IFNA(MATCH(B93,'Waitlisted Projects Group B'!$A$2:$A$114,0),"Not on waitlist")</f>
        <v>Not on waitlist</v>
      </c>
      <c r="AH93" s="42"/>
    </row>
    <row r="94" spans="2:34" ht="14.65" customHeight="1">
      <c r="B94" s="46"/>
      <c r="F94"/>
      <c r="I94" s="47"/>
      <c r="J94" s="47"/>
      <c r="K94" s="47"/>
      <c r="L94" s="47"/>
      <c r="M94" s="47"/>
      <c r="N94" s="48"/>
      <c r="O94" s="47"/>
      <c r="P94" s="47"/>
      <c r="Q94" s="47"/>
      <c r="R94" s="49"/>
      <c r="S94" s="47"/>
      <c r="T94" s="47"/>
      <c r="U94" s="47"/>
      <c r="V94" s="47"/>
      <c r="W94" s="50"/>
      <c r="X94" s="47"/>
      <c r="Y94" s="47"/>
      <c r="Z94" s="51"/>
      <c r="AA94" s="52"/>
      <c r="AB94" s="54"/>
      <c r="AC94"/>
      <c r="AD94" s="39"/>
      <c r="AE94" s="42"/>
      <c r="AF94" s="42" t="str">
        <f>_xlfn.IFNA(MATCH(B94,'Selected Projects Group B'!$A$3:$A$114,0),"Not on selected project list")</f>
        <v>Not on selected project list</v>
      </c>
      <c r="AG94" s="42" t="str">
        <f>_xlfn.IFNA(MATCH(B94,'Waitlisted Projects Group B'!$A$2:$A$114,0),"Not on waitlist")</f>
        <v>Not on waitlist</v>
      </c>
      <c r="AH94" s="42"/>
    </row>
    <row r="95" spans="2:34">
      <c r="B95" s="46"/>
      <c r="F95"/>
      <c r="I95" s="47"/>
      <c r="J95" s="47"/>
      <c r="K95" s="47"/>
      <c r="L95" s="47"/>
      <c r="M95" s="47"/>
      <c r="N95" s="48"/>
      <c r="O95" s="47"/>
      <c r="P95" s="47"/>
      <c r="Q95" s="47"/>
      <c r="R95" s="49"/>
      <c r="S95" s="47"/>
      <c r="T95" s="47"/>
      <c r="U95" s="47"/>
      <c r="V95" s="47"/>
      <c r="W95" s="50"/>
      <c r="X95" s="47"/>
      <c r="Y95" s="47"/>
      <c r="Z95" s="51"/>
      <c r="AA95" s="52"/>
      <c r="AB95" s="54"/>
      <c r="AC95"/>
      <c r="AD95" s="39"/>
      <c r="AE95" s="42"/>
      <c r="AF95" s="42" t="str">
        <f>_xlfn.IFNA(MATCH(B95,'Selected Projects Group B'!$A$3:$A$114,0),"Not on selected project list")</f>
        <v>Not on selected project list</v>
      </c>
      <c r="AG95" s="42" t="str">
        <f>_xlfn.IFNA(MATCH(B95,'Waitlisted Projects Group B'!$A$2:$A$114,0),"Not on waitlist")</f>
        <v>Not on waitlist</v>
      </c>
      <c r="AH95" s="42"/>
    </row>
    <row r="96" spans="2:34">
      <c r="B96" s="46"/>
      <c r="F96"/>
      <c r="I96" s="47"/>
      <c r="J96" s="47"/>
      <c r="K96" s="47"/>
      <c r="L96" s="47"/>
      <c r="M96" s="47"/>
      <c r="N96" s="48"/>
      <c r="O96" s="47"/>
      <c r="P96" s="47"/>
      <c r="Q96" s="47"/>
      <c r="R96" s="49"/>
      <c r="S96" s="47"/>
      <c r="T96" s="47"/>
      <c r="U96" s="47"/>
      <c r="V96" s="47"/>
      <c r="W96" s="50"/>
      <c r="X96" s="47"/>
      <c r="Y96" s="47"/>
      <c r="Z96" s="51"/>
      <c r="AA96" s="52"/>
      <c r="AB96" s="54"/>
      <c r="AC96"/>
      <c r="AD96" s="39"/>
      <c r="AE96" s="42"/>
      <c r="AF96" s="42" t="str">
        <f>_xlfn.IFNA(MATCH(B96,'Selected Projects Group B'!$A$3:$A$114,0),"Not on selected project list")</f>
        <v>Not on selected project list</v>
      </c>
      <c r="AG96" s="42" t="str">
        <f>_xlfn.IFNA(MATCH(B96,'Waitlisted Projects Group B'!$A$2:$A$114,0),"Not on waitlist")</f>
        <v>Not on waitlist</v>
      </c>
      <c r="AH96" s="42"/>
    </row>
    <row r="97" spans="2:34">
      <c r="B97" s="46"/>
      <c r="F97"/>
      <c r="I97" s="47"/>
      <c r="J97" s="47"/>
      <c r="K97" s="47"/>
      <c r="L97" s="47"/>
      <c r="M97" s="47"/>
      <c r="N97" s="48"/>
      <c r="O97" s="47"/>
      <c r="P97" s="47"/>
      <c r="Q97" s="47"/>
      <c r="R97" s="49"/>
      <c r="S97" s="47"/>
      <c r="T97" s="47"/>
      <c r="U97" s="47"/>
      <c r="V97" s="47"/>
      <c r="W97" s="50"/>
      <c r="X97" s="47"/>
      <c r="Y97" s="47"/>
      <c r="Z97" s="51"/>
      <c r="AA97" s="52"/>
      <c r="AB97" s="54"/>
      <c r="AC97"/>
      <c r="AD97" s="39"/>
      <c r="AE97" s="42"/>
      <c r="AF97" s="42" t="str">
        <f>_xlfn.IFNA(MATCH(B97,'Selected Projects Group B'!$A$3:$A$114,0),"Not on selected project list")</f>
        <v>Not on selected project list</v>
      </c>
      <c r="AG97" s="42" t="str">
        <f>_xlfn.IFNA(MATCH(B97,'Waitlisted Projects Group B'!$A$2:$A$114,0),"Not on waitlist")</f>
        <v>Not on waitlist</v>
      </c>
      <c r="AH97" s="42"/>
    </row>
    <row r="98" spans="2:34" ht="16.5" customHeight="1">
      <c r="B98" s="46"/>
      <c r="I98" s="47"/>
      <c r="J98" s="47"/>
      <c r="K98" s="47"/>
      <c r="L98" s="47"/>
      <c r="M98" s="47"/>
      <c r="N98" s="48"/>
      <c r="O98" s="47"/>
      <c r="P98" s="47"/>
      <c r="Q98" s="47"/>
      <c r="R98" s="49"/>
      <c r="S98" s="47"/>
      <c r="T98" s="47"/>
      <c r="U98" s="47"/>
      <c r="V98" s="47"/>
      <c r="W98" s="50"/>
      <c r="X98" s="47"/>
      <c r="Y98" s="47"/>
      <c r="Z98" s="51"/>
      <c r="AA98" s="52"/>
      <c r="AB98" s="54"/>
      <c r="AC98"/>
      <c r="AD98" s="39"/>
      <c r="AE98" s="42"/>
      <c r="AF98" s="42" t="str">
        <f>_xlfn.IFNA(MATCH(B98,'Selected Projects Group B'!$A$3:$A$114,0),"Not on selected project list")</f>
        <v>Not on selected project list</v>
      </c>
      <c r="AG98" s="42" t="str">
        <f>_xlfn.IFNA(MATCH(B98,'Waitlisted Projects Group B'!$A$2:$A$114,0),"Not on waitlist")</f>
        <v>Not on waitlist</v>
      </c>
      <c r="AH98" s="42"/>
    </row>
    <row r="99" spans="2:34" ht="14.65" customHeight="1">
      <c r="B99" s="46"/>
      <c r="F99"/>
      <c r="I99" s="47"/>
      <c r="J99" s="47"/>
      <c r="K99" s="47"/>
      <c r="L99" s="47"/>
      <c r="M99" s="47"/>
      <c r="N99" s="48"/>
      <c r="O99" s="47"/>
      <c r="P99" s="47"/>
      <c r="Q99" s="47"/>
      <c r="R99" s="49"/>
      <c r="S99" s="47"/>
      <c r="T99" s="47"/>
      <c r="U99" s="47"/>
      <c r="V99" s="47"/>
      <c r="W99" s="50"/>
      <c r="X99" s="47"/>
      <c r="Y99" s="47"/>
      <c r="Z99" s="51"/>
      <c r="AA99" s="52"/>
      <c r="AB99" s="54"/>
      <c r="AC99"/>
      <c r="AD99" s="39"/>
      <c r="AE99" s="42"/>
      <c r="AF99" s="42" t="str">
        <f>_xlfn.IFNA(MATCH(B99,'Selected Projects Group B'!$A$3:$A$114,0),"Not on selected project list")</f>
        <v>Not on selected project list</v>
      </c>
      <c r="AG99" s="42" t="str">
        <f>_xlfn.IFNA(MATCH(B99,'Waitlisted Projects Group B'!$A$2:$A$114,0),"Not on waitlist")</f>
        <v>Not on waitlist</v>
      </c>
      <c r="AH99" s="42"/>
    </row>
    <row r="100" spans="2:34" ht="14.65" customHeight="1">
      <c r="B100" s="46"/>
      <c r="F100"/>
      <c r="I100" s="47"/>
      <c r="J100" s="47"/>
      <c r="K100" s="47"/>
      <c r="L100" s="47"/>
      <c r="M100" s="47"/>
      <c r="N100" s="48"/>
      <c r="O100" s="47"/>
      <c r="P100" s="47"/>
      <c r="Q100" s="47"/>
      <c r="R100" s="49"/>
      <c r="S100" s="47"/>
      <c r="T100" s="47"/>
      <c r="U100" s="47"/>
      <c r="V100" s="47"/>
      <c r="W100" s="50"/>
      <c r="X100" s="47"/>
      <c r="Y100" s="47"/>
      <c r="Z100" s="51"/>
      <c r="AA100" s="52"/>
      <c r="AB100" s="54"/>
      <c r="AC100"/>
      <c r="AD100" s="39"/>
      <c r="AE100" s="42"/>
      <c r="AF100" s="42" t="str">
        <f>_xlfn.IFNA(MATCH(B100,'Selected Projects Group B'!$A$3:$A$114,0),"Not on selected project list")</f>
        <v>Not on selected project list</v>
      </c>
      <c r="AG100" s="42" t="str">
        <f>_xlfn.IFNA(MATCH(B100,'Waitlisted Projects Group B'!$A$2:$A$114,0),"Not on waitlist")</f>
        <v>Not on waitlist</v>
      </c>
      <c r="AH100" s="42"/>
    </row>
    <row r="101" spans="2:34" ht="16.5" customHeight="1">
      <c r="B101" s="46"/>
      <c r="I101" s="47"/>
      <c r="J101" s="47"/>
      <c r="K101" s="47"/>
      <c r="L101" s="47"/>
      <c r="M101" s="47"/>
      <c r="N101" s="48"/>
      <c r="O101" s="47"/>
      <c r="P101" s="47"/>
      <c r="Q101" s="47"/>
      <c r="R101" s="49"/>
      <c r="S101" s="47"/>
      <c r="T101" s="47"/>
      <c r="U101" s="47"/>
      <c r="V101" s="47"/>
      <c r="W101" s="50"/>
      <c r="X101" s="47"/>
      <c r="Y101" s="47"/>
      <c r="Z101" s="51"/>
      <c r="AA101" s="52"/>
      <c r="AB101" s="54"/>
      <c r="AC101"/>
      <c r="AD101" s="39"/>
      <c r="AE101" s="42"/>
      <c r="AF101" s="42" t="str">
        <f>_xlfn.IFNA(MATCH(B101,'Selected Projects Group B'!$A$3:$A$114,0),"Not on selected project list")</f>
        <v>Not on selected project list</v>
      </c>
      <c r="AG101" s="42" t="str">
        <f>_xlfn.IFNA(MATCH(B101,'Waitlisted Projects Group B'!$A$2:$A$114,0),"Not on waitlist")</f>
        <v>Not on waitlist</v>
      </c>
      <c r="AH101" s="42"/>
    </row>
    <row r="102" spans="2:34">
      <c r="B102" s="46"/>
      <c r="F102"/>
      <c r="I102" s="47"/>
      <c r="J102" s="47"/>
      <c r="K102" s="47"/>
      <c r="L102" s="47"/>
      <c r="M102" s="47"/>
      <c r="N102" s="48"/>
      <c r="O102" s="47"/>
      <c r="P102" s="47"/>
      <c r="Q102" s="47"/>
      <c r="R102" s="49"/>
      <c r="S102" s="47"/>
      <c r="T102" s="47"/>
      <c r="U102" s="47"/>
      <c r="V102" s="47"/>
      <c r="W102" s="50"/>
      <c r="X102" s="47"/>
      <c r="Y102" s="47"/>
      <c r="Z102" s="51"/>
      <c r="AA102" s="52"/>
      <c r="AB102" s="54"/>
      <c r="AC102"/>
      <c r="AD102" s="39"/>
      <c r="AE102" s="42"/>
      <c r="AF102" s="42" t="str">
        <f>_xlfn.IFNA(MATCH(B102,'Selected Projects Group B'!$A$3:$A$114,0),"Not on selected project list")</f>
        <v>Not on selected project list</v>
      </c>
      <c r="AG102" s="42" t="str">
        <f>_xlfn.IFNA(MATCH(B102,'Waitlisted Projects Group B'!$A$2:$A$114,0),"Not on waitlist")</f>
        <v>Not on waitlist</v>
      </c>
      <c r="AH102" s="42"/>
    </row>
    <row r="103" spans="2:34" ht="14.65" customHeight="1">
      <c r="B103" s="46"/>
      <c r="F103"/>
      <c r="I103" s="47"/>
      <c r="J103" s="47"/>
      <c r="K103" s="47"/>
      <c r="L103" s="47"/>
      <c r="M103" s="47"/>
      <c r="N103" s="48"/>
      <c r="O103" s="47"/>
      <c r="P103" s="47"/>
      <c r="Q103" s="47"/>
      <c r="R103" s="49"/>
      <c r="S103" s="47"/>
      <c r="T103" s="47"/>
      <c r="U103" s="47"/>
      <c r="V103" s="47"/>
      <c r="W103" s="50"/>
      <c r="X103" s="47"/>
      <c r="Y103" s="47"/>
      <c r="Z103" s="51"/>
      <c r="AA103" s="52"/>
      <c r="AB103" s="54"/>
      <c r="AC103"/>
      <c r="AD103" s="39"/>
      <c r="AE103" s="42"/>
      <c r="AF103" s="42" t="str">
        <f>_xlfn.IFNA(MATCH(B103,'Selected Projects Group B'!$A$3:$A$114,0),"Not on selected project list")</f>
        <v>Not on selected project list</v>
      </c>
      <c r="AG103" s="42" t="str">
        <f>_xlfn.IFNA(MATCH(B103,'Waitlisted Projects Group B'!$A$2:$A$114,0),"Not on waitlist")</f>
        <v>Not on waitlist</v>
      </c>
      <c r="AH103" s="42"/>
    </row>
    <row r="104" spans="2:34">
      <c r="B104" s="46"/>
      <c r="F104"/>
      <c r="I104" s="47"/>
      <c r="J104" s="47"/>
      <c r="K104" s="47"/>
      <c r="L104" s="47"/>
      <c r="M104" s="47"/>
      <c r="N104" s="48"/>
      <c r="O104" s="47"/>
      <c r="P104" s="47"/>
      <c r="Q104" s="47"/>
      <c r="R104" s="49"/>
      <c r="S104" s="47"/>
      <c r="T104" s="47"/>
      <c r="U104" s="47"/>
      <c r="V104" s="47"/>
      <c r="W104" s="50"/>
      <c r="X104" s="47"/>
      <c r="Y104" s="47"/>
      <c r="Z104" s="51"/>
      <c r="AA104" s="52"/>
      <c r="AB104" s="54"/>
      <c r="AC104"/>
      <c r="AD104" s="39"/>
      <c r="AE104" s="42"/>
      <c r="AF104" s="42" t="str">
        <f>_xlfn.IFNA(MATCH(B104,'Selected Projects Group B'!$A$3:$A$114,0),"Not on selected project list")</f>
        <v>Not on selected project list</v>
      </c>
      <c r="AG104" s="42" t="str">
        <f>_xlfn.IFNA(MATCH(B104,'Waitlisted Projects Group B'!$A$2:$A$114,0),"Not on waitlist")</f>
        <v>Not on waitlist</v>
      </c>
      <c r="AH104" s="42"/>
    </row>
    <row r="105" spans="2:34">
      <c r="B105" s="46"/>
      <c r="I105" s="47"/>
      <c r="J105" s="47"/>
      <c r="K105" s="47"/>
      <c r="L105" s="47"/>
      <c r="M105" s="47"/>
      <c r="N105" s="48"/>
      <c r="O105" s="47"/>
      <c r="P105" s="47"/>
      <c r="Q105" s="47"/>
      <c r="R105" s="49"/>
      <c r="S105" s="47"/>
      <c r="T105" s="47"/>
      <c r="U105" s="47"/>
      <c r="V105" s="47"/>
      <c r="W105" s="50"/>
      <c r="X105" s="47"/>
      <c r="Y105" s="47"/>
      <c r="Z105" s="51"/>
      <c r="AA105" s="52"/>
      <c r="AB105" s="54"/>
      <c r="AC105"/>
      <c r="AD105" s="39"/>
      <c r="AE105" s="42"/>
      <c r="AF105" s="42" t="str">
        <f>_xlfn.IFNA(MATCH(B105,'Selected Projects Group B'!$A$3:$A$114,0),"Not on selected project list")</f>
        <v>Not on selected project list</v>
      </c>
      <c r="AG105" s="42" t="str">
        <f>_xlfn.IFNA(MATCH(B105,'Waitlisted Projects Group B'!$A$2:$A$114,0),"Not on waitlist")</f>
        <v>Not on waitlist</v>
      </c>
      <c r="AH105" s="42"/>
    </row>
    <row r="106" spans="2:34" ht="14.65" customHeight="1">
      <c r="B106" s="46"/>
      <c r="I106" s="47"/>
      <c r="J106" s="47"/>
      <c r="K106" s="47"/>
      <c r="L106" s="47"/>
      <c r="M106" s="47"/>
      <c r="N106" s="48"/>
      <c r="O106" s="47"/>
      <c r="P106" s="47"/>
      <c r="Q106" s="47"/>
      <c r="R106" s="49"/>
      <c r="S106" s="47"/>
      <c r="T106" s="47"/>
      <c r="U106" s="47"/>
      <c r="V106" s="47"/>
      <c r="W106" s="50"/>
      <c r="X106" s="47"/>
      <c r="Y106" s="47"/>
      <c r="Z106" s="51"/>
      <c r="AA106" s="52"/>
      <c r="AB106" s="54"/>
      <c r="AC106"/>
      <c r="AD106" s="39"/>
      <c r="AE106" s="42"/>
      <c r="AF106" s="42" t="str">
        <f>_xlfn.IFNA(MATCH(B106,'Selected Projects Group B'!$A$3:$A$114,0),"Not on selected project list")</f>
        <v>Not on selected project list</v>
      </c>
      <c r="AG106" s="42" t="str">
        <f>_xlfn.IFNA(MATCH(B106,'Waitlisted Projects Group B'!$A$2:$A$114,0),"Not on waitlist")</f>
        <v>Not on waitlist</v>
      </c>
      <c r="AH106" s="42"/>
    </row>
    <row r="107" spans="2:34">
      <c r="B107" s="46"/>
      <c r="F107"/>
      <c r="I107" s="47"/>
      <c r="J107" s="47"/>
      <c r="K107" s="47"/>
      <c r="L107" s="47"/>
      <c r="M107" s="47"/>
      <c r="N107" s="48"/>
      <c r="O107" s="47"/>
      <c r="P107" s="47"/>
      <c r="Q107" s="47"/>
      <c r="R107" s="49"/>
      <c r="S107" s="47"/>
      <c r="T107" s="47"/>
      <c r="U107" s="47"/>
      <c r="V107" s="47"/>
      <c r="W107" s="50"/>
      <c r="X107" s="47"/>
      <c r="Y107" s="47"/>
      <c r="Z107" s="51"/>
      <c r="AA107" s="52"/>
      <c r="AB107" s="54"/>
      <c r="AC107"/>
      <c r="AD107" s="39"/>
      <c r="AE107" s="42"/>
      <c r="AF107" s="42" t="str">
        <f>_xlfn.IFNA(MATCH(B107,'Selected Projects Group B'!$A$3:$A$114,0),"Not on selected project list")</f>
        <v>Not on selected project list</v>
      </c>
      <c r="AG107" s="42" t="str">
        <f>_xlfn.IFNA(MATCH(B107,'Waitlisted Projects Group B'!$A$2:$A$114,0),"Not on waitlist")</f>
        <v>Not on waitlist</v>
      </c>
      <c r="AH107" s="42"/>
    </row>
    <row r="108" spans="2:34">
      <c r="B108" s="46"/>
      <c r="I108" s="47"/>
      <c r="J108" s="47"/>
      <c r="K108" s="47"/>
      <c r="L108" s="47"/>
      <c r="M108" s="47"/>
      <c r="N108" s="48"/>
      <c r="O108" s="47"/>
      <c r="P108" s="47"/>
      <c r="Q108" s="47"/>
      <c r="R108" s="49"/>
      <c r="S108" s="47"/>
      <c r="T108" s="47"/>
      <c r="U108" s="47"/>
      <c r="V108" s="47"/>
      <c r="W108" s="50"/>
      <c r="X108" s="47"/>
      <c r="Y108" s="47"/>
      <c r="Z108" s="51"/>
      <c r="AA108" s="52"/>
      <c r="AB108" s="54"/>
      <c r="AC108"/>
      <c r="AD108" s="39"/>
      <c r="AE108" s="42"/>
      <c r="AF108" s="42" t="str">
        <f>_xlfn.IFNA(MATCH(B108,'Selected Projects Group B'!$A$3:$A$114,0),"Not on selected project list")</f>
        <v>Not on selected project list</v>
      </c>
      <c r="AG108" s="42" t="str">
        <f>_xlfn.IFNA(MATCH(B108,'Waitlisted Projects Group B'!$A$2:$A$114,0),"Not on waitlist")</f>
        <v>Not on waitlist</v>
      </c>
      <c r="AH108" s="42"/>
    </row>
    <row r="109" spans="2:34">
      <c r="B109" s="46"/>
      <c r="F109"/>
      <c r="I109" s="47"/>
      <c r="J109" s="47"/>
      <c r="K109" s="47"/>
      <c r="L109" s="47"/>
      <c r="M109" s="47"/>
      <c r="N109" s="48"/>
      <c r="O109" s="47"/>
      <c r="P109" s="47"/>
      <c r="Q109" s="47"/>
      <c r="R109" s="49"/>
      <c r="S109" s="47"/>
      <c r="T109" s="47"/>
      <c r="U109" s="47"/>
      <c r="V109" s="47"/>
      <c r="W109" s="50"/>
      <c r="X109" s="47"/>
      <c r="Y109" s="47"/>
      <c r="Z109" s="51"/>
      <c r="AA109" s="52"/>
      <c r="AB109" s="54"/>
      <c r="AC109"/>
      <c r="AD109" s="39"/>
      <c r="AE109" s="42"/>
      <c r="AF109" s="42" t="str">
        <f>_xlfn.IFNA(MATCH(B109,'Selected Projects Group B'!$A$3:$A$114,0),"Not on selected project list")</f>
        <v>Not on selected project list</v>
      </c>
      <c r="AG109" s="42" t="str">
        <f>_xlfn.IFNA(MATCH(B109,'Waitlisted Projects Group B'!$A$2:$A$114,0),"Not on waitlist")</f>
        <v>Not on waitlist</v>
      </c>
      <c r="AH109" s="42"/>
    </row>
    <row r="110" spans="2:34">
      <c r="B110" s="46"/>
      <c r="F110"/>
      <c r="I110" s="47"/>
      <c r="J110" s="47"/>
      <c r="K110" s="47"/>
      <c r="L110" s="47"/>
      <c r="M110" s="47"/>
      <c r="N110" s="48"/>
      <c r="O110" s="47"/>
      <c r="P110" s="47"/>
      <c r="Q110" s="47"/>
      <c r="R110" s="49"/>
      <c r="S110" s="47"/>
      <c r="T110" s="47"/>
      <c r="U110" s="47"/>
      <c r="V110" s="47"/>
      <c r="W110" s="50"/>
      <c r="X110" s="47"/>
      <c r="Y110" s="47"/>
      <c r="Z110" s="51"/>
      <c r="AA110" s="52"/>
      <c r="AB110" s="54"/>
      <c r="AC110"/>
      <c r="AD110" s="39"/>
      <c r="AE110" s="42"/>
      <c r="AF110" s="42" t="str">
        <f>_xlfn.IFNA(MATCH(B110,'Selected Projects Group B'!$A$3:$A$114,0),"Not on selected project list")</f>
        <v>Not on selected project list</v>
      </c>
      <c r="AG110" s="42" t="str">
        <f>_xlfn.IFNA(MATCH(B110,'Waitlisted Projects Group B'!$A$2:$A$114,0),"Not on waitlist")</f>
        <v>Not on waitlist</v>
      </c>
      <c r="AH110" s="42"/>
    </row>
    <row r="111" spans="2:34">
      <c r="B111" s="46"/>
      <c r="F111"/>
      <c r="I111" s="47"/>
      <c r="J111" s="47"/>
      <c r="K111" s="47"/>
      <c r="L111" s="47"/>
      <c r="M111" s="47"/>
      <c r="N111" s="48"/>
      <c r="O111" s="47"/>
      <c r="P111" s="47"/>
      <c r="Q111" s="47"/>
      <c r="R111" s="49"/>
      <c r="S111" s="47"/>
      <c r="T111" s="47"/>
      <c r="U111" s="47"/>
      <c r="V111" s="47"/>
      <c r="W111" s="50"/>
      <c r="X111" s="47"/>
      <c r="Y111" s="47"/>
      <c r="Z111" s="51"/>
      <c r="AA111" s="52"/>
      <c r="AB111" s="54"/>
      <c r="AC111"/>
      <c r="AD111" s="39"/>
      <c r="AE111" s="42"/>
      <c r="AF111" s="42" t="str">
        <f>_xlfn.IFNA(MATCH(B111,'Selected Projects Group B'!$A$3:$A$114,0),"Not on selected project list")</f>
        <v>Not on selected project list</v>
      </c>
      <c r="AG111" s="42" t="str">
        <f>_xlfn.IFNA(MATCH(B111,'Waitlisted Projects Group B'!$A$2:$A$114,0),"Not on waitlist")</f>
        <v>Not on waitlist</v>
      </c>
      <c r="AH111" s="42"/>
    </row>
    <row r="112" spans="2:34">
      <c r="B112" s="46"/>
      <c r="F112"/>
      <c r="I112" s="47"/>
      <c r="J112" s="47"/>
      <c r="K112" s="47"/>
      <c r="L112" s="47"/>
      <c r="M112" s="47"/>
      <c r="N112" s="48"/>
      <c r="O112" s="47"/>
      <c r="P112" s="47"/>
      <c r="Q112" s="47"/>
      <c r="R112" s="49"/>
      <c r="S112" s="47"/>
      <c r="T112" s="47"/>
      <c r="U112" s="47"/>
      <c r="V112" s="47"/>
      <c r="W112" s="50"/>
      <c r="X112" s="47"/>
      <c r="Y112" s="47"/>
      <c r="Z112" s="51"/>
      <c r="AA112" s="52"/>
      <c r="AB112" s="54"/>
      <c r="AC112"/>
      <c r="AD112" s="39"/>
      <c r="AE112" s="42"/>
      <c r="AF112" s="42" t="str">
        <f>_xlfn.IFNA(MATCH(B112,'Selected Projects Group B'!$A$3:$A$114,0),"Not on selected project list")</f>
        <v>Not on selected project list</v>
      </c>
      <c r="AG112" s="42" t="str">
        <f>_xlfn.IFNA(MATCH(B112,'Waitlisted Projects Group B'!$A$2:$A$114,0),"Not on waitlist")</f>
        <v>Not on waitlist</v>
      </c>
      <c r="AH112" s="42"/>
    </row>
    <row r="113" spans="2:34">
      <c r="B113" s="46"/>
      <c r="F113"/>
      <c r="I113" s="47"/>
      <c r="J113" s="47"/>
      <c r="K113" s="47"/>
      <c r="L113" s="47"/>
      <c r="M113" s="47"/>
      <c r="N113" s="48"/>
      <c r="O113" s="47"/>
      <c r="P113" s="47"/>
      <c r="Q113" s="47"/>
      <c r="R113" s="49"/>
      <c r="S113" s="47"/>
      <c r="T113" s="47"/>
      <c r="U113" s="47"/>
      <c r="V113" s="47"/>
      <c r="W113" s="50"/>
      <c r="X113" s="47"/>
      <c r="Y113" s="47"/>
      <c r="Z113" s="51"/>
      <c r="AA113" s="52"/>
      <c r="AB113" s="54"/>
      <c r="AC113"/>
      <c r="AD113" s="39"/>
      <c r="AE113" s="42"/>
      <c r="AF113" s="42" t="str">
        <f>_xlfn.IFNA(MATCH(B113,'Selected Projects Group B'!$A$3:$A$114,0),"Not on selected project list")</f>
        <v>Not on selected project list</v>
      </c>
      <c r="AG113" s="42" t="str">
        <f>_xlfn.IFNA(MATCH(B113,'Waitlisted Projects Group B'!$A$2:$A$114,0),"Not on waitlist")</f>
        <v>Not on waitlist</v>
      </c>
      <c r="AH113" s="42"/>
    </row>
    <row r="114" spans="2:34">
      <c r="B114" s="46"/>
      <c r="F114"/>
      <c r="I114" s="47"/>
      <c r="J114" s="47"/>
      <c r="K114" s="47"/>
      <c r="L114" s="47"/>
      <c r="M114" s="47"/>
      <c r="N114" s="48"/>
      <c r="O114" s="47"/>
      <c r="P114" s="47"/>
      <c r="Q114" s="47"/>
      <c r="R114" s="49"/>
      <c r="S114" s="47"/>
      <c r="T114" s="47"/>
      <c r="U114" s="47"/>
      <c r="V114" s="47"/>
      <c r="W114" s="50"/>
      <c r="X114" s="47"/>
      <c r="Y114" s="47"/>
      <c r="Z114" s="51"/>
      <c r="AA114" s="52"/>
      <c r="AB114" s="54"/>
      <c r="AC114"/>
      <c r="AD114" s="39"/>
      <c r="AE114" s="42"/>
      <c r="AF114" s="42" t="str">
        <f>_xlfn.IFNA(MATCH(B114,'Selected Projects Group B'!$A$3:$A$114,0),"Not on selected project list")</f>
        <v>Not on selected project list</v>
      </c>
      <c r="AG114" s="42" t="str">
        <f>_xlfn.IFNA(MATCH(B114,'Waitlisted Projects Group B'!$A$2:$A$114,0),"Not on waitlist")</f>
        <v>Not on waitlist</v>
      </c>
      <c r="AH114" s="42"/>
    </row>
    <row r="115" spans="2:34">
      <c r="B115" s="46"/>
      <c r="F115"/>
      <c r="I115" s="47"/>
      <c r="J115" s="47"/>
      <c r="K115" s="47"/>
      <c r="L115" s="47"/>
      <c r="M115" s="47"/>
      <c r="N115" s="48"/>
      <c r="O115" s="47"/>
      <c r="P115" s="47"/>
      <c r="Q115" s="47"/>
      <c r="R115" s="49"/>
      <c r="S115" s="47"/>
      <c r="T115" s="47"/>
      <c r="U115" s="47"/>
      <c r="V115" s="47"/>
      <c r="W115" s="50"/>
      <c r="X115" s="47"/>
      <c r="Y115" s="47"/>
      <c r="Z115" s="51"/>
      <c r="AA115" s="52"/>
      <c r="AB115" s="54"/>
      <c r="AC115"/>
      <c r="AD115" s="39"/>
      <c r="AE115" s="42"/>
      <c r="AF115" s="42" t="str">
        <f>_xlfn.IFNA(MATCH(B115,'Selected Projects Group B'!$A$3:$A$114,0),"Not on selected project list")</f>
        <v>Not on selected project list</v>
      </c>
      <c r="AG115" s="42" t="str">
        <f>_xlfn.IFNA(MATCH(B115,'Waitlisted Projects Group B'!$A$2:$A$114,0),"Not on waitlist")</f>
        <v>Not on waitlist</v>
      </c>
      <c r="AH115" s="42"/>
    </row>
    <row r="116" spans="2:34">
      <c r="B116" s="46"/>
      <c r="F116"/>
      <c r="I116" s="47"/>
      <c r="J116" s="47"/>
      <c r="K116" s="47"/>
      <c r="L116" s="47"/>
      <c r="M116" s="47"/>
      <c r="N116" s="48"/>
      <c r="O116" s="47"/>
      <c r="P116" s="47"/>
      <c r="Q116" s="47"/>
      <c r="R116" s="49"/>
      <c r="S116" s="47"/>
      <c r="T116" s="47"/>
      <c r="U116" s="47"/>
      <c r="V116" s="47"/>
      <c r="W116" s="50"/>
      <c r="X116" s="47"/>
      <c r="Y116" s="47"/>
      <c r="Z116" s="51"/>
      <c r="AA116" s="52"/>
      <c r="AB116" s="54"/>
      <c r="AC116"/>
      <c r="AD116" s="39"/>
      <c r="AE116" s="42"/>
      <c r="AF116" s="42" t="str">
        <f>_xlfn.IFNA(MATCH(B116,'Selected Projects Group B'!$A$3:$A$114,0),"Not on selected project list")</f>
        <v>Not on selected project list</v>
      </c>
      <c r="AG116" s="42" t="str">
        <f>_xlfn.IFNA(MATCH(B116,'Waitlisted Projects Group B'!$A$2:$A$114,0),"Not on waitlist")</f>
        <v>Not on waitlist</v>
      </c>
      <c r="AH116" s="42"/>
    </row>
    <row r="117" spans="2:34" ht="16.5" customHeight="1">
      <c r="B117" s="46"/>
      <c r="F117"/>
      <c r="I117" s="47"/>
      <c r="J117" s="47"/>
      <c r="K117" s="47"/>
      <c r="L117" s="47"/>
      <c r="M117" s="47"/>
      <c r="N117" s="48"/>
      <c r="O117" s="47"/>
      <c r="P117" s="47"/>
      <c r="Q117" s="47"/>
      <c r="R117" s="49"/>
      <c r="S117" s="47"/>
      <c r="T117" s="47"/>
      <c r="U117" s="47"/>
      <c r="V117" s="47"/>
      <c r="W117" s="50"/>
      <c r="X117" s="47"/>
      <c r="Y117" s="47"/>
      <c r="Z117" s="51"/>
      <c r="AA117" s="52"/>
      <c r="AB117" s="54"/>
      <c r="AC117"/>
      <c r="AD117" s="39"/>
      <c r="AE117" s="42"/>
      <c r="AF117" s="42" t="str">
        <f>_xlfn.IFNA(MATCH(B117,'Selected Projects Group B'!$A$3:$A$114,0),"Not on selected project list")</f>
        <v>Not on selected project list</v>
      </c>
      <c r="AG117" s="42" t="str">
        <f>_xlfn.IFNA(MATCH(B117,'Waitlisted Projects Group B'!$A$2:$A$114,0),"Not on waitlist")</f>
        <v>Not on waitlist</v>
      </c>
      <c r="AH117" s="42"/>
    </row>
    <row r="118" spans="2:34">
      <c r="B118" s="46"/>
      <c r="F118"/>
      <c r="I118" s="47"/>
      <c r="J118" s="47"/>
      <c r="K118" s="47"/>
      <c r="L118" s="47"/>
      <c r="M118" s="47"/>
      <c r="N118" s="48"/>
      <c r="O118" s="47"/>
      <c r="P118" s="47"/>
      <c r="Q118" s="47"/>
      <c r="R118" s="49"/>
      <c r="S118" s="47"/>
      <c r="T118" s="47"/>
      <c r="U118" s="47"/>
      <c r="V118" s="47"/>
      <c r="W118" s="50"/>
      <c r="X118" s="47"/>
      <c r="Y118" s="47"/>
      <c r="Z118" s="51"/>
      <c r="AA118" s="52"/>
      <c r="AB118" s="54"/>
      <c r="AC118"/>
      <c r="AD118" s="39"/>
      <c r="AE118" s="42"/>
      <c r="AF118" s="42" t="str">
        <f>_xlfn.IFNA(MATCH(B118,'Selected Projects Group B'!$A$3:$A$114,0),"Not on selected project list")</f>
        <v>Not on selected project list</v>
      </c>
      <c r="AG118" s="42" t="str">
        <f>_xlfn.IFNA(MATCH(B118,'Waitlisted Projects Group B'!$A$2:$A$114,0),"Not on waitlist")</f>
        <v>Not on waitlist</v>
      </c>
      <c r="AH118" s="42"/>
    </row>
    <row r="119" spans="2:34" ht="16.5" customHeight="1">
      <c r="B119" s="46"/>
      <c r="F119"/>
      <c r="I119" s="47"/>
      <c r="J119" s="47"/>
      <c r="K119" s="47"/>
      <c r="L119" s="47"/>
      <c r="M119" s="47"/>
      <c r="N119" s="48"/>
      <c r="O119" s="47"/>
      <c r="P119" s="47"/>
      <c r="Q119" s="47"/>
      <c r="R119" s="49"/>
      <c r="S119" s="47"/>
      <c r="T119" s="47"/>
      <c r="U119" s="47"/>
      <c r="V119" s="47"/>
      <c r="W119" s="50"/>
      <c r="X119" s="47"/>
      <c r="Y119" s="47"/>
      <c r="Z119" s="51"/>
      <c r="AA119" s="52"/>
      <c r="AB119" s="54"/>
      <c r="AC119" s="53"/>
      <c r="AD119" s="39"/>
      <c r="AE119" s="42"/>
      <c r="AF119" s="42" t="str">
        <f>_xlfn.IFNA(MATCH(B119,'Selected Projects Group B'!$A$3:$A$114,0),"Not on selected project list")</f>
        <v>Not on selected project list</v>
      </c>
      <c r="AG119" s="42" t="str">
        <f>_xlfn.IFNA(MATCH(B119,'Waitlisted Projects Group B'!$A$2:$A$114,0),"Not on waitlist")</f>
        <v>Not on waitlist</v>
      </c>
      <c r="AH119" s="42"/>
    </row>
    <row r="120" spans="2:34">
      <c r="B120" s="46"/>
      <c r="F120"/>
      <c r="I120" s="47"/>
      <c r="J120" s="47"/>
      <c r="K120" s="47"/>
      <c r="L120" s="47"/>
      <c r="M120" s="47"/>
      <c r="N120" s="48"/>
      <c r="O120" s="47"/>
      <c r="P120" s="47"/>
      <c r="Q120" s="47"/>
      <c r="R120" s="49"/>
      <c r="S120" s="47"/>
      <c r="T120" s="47"/>
      <c r="U120" s="47"/>
      <c r="V120" s="47"/>
      <c r="W120" s="50"/>
      <c r="X120" s="47"/>
      <c r="Y120" s="47"/>
      <c r="Z120" s="51"/>
      <c r="AA120" s="52"/>
      <c r="AB120" s="54"/>
      <c r="AC120" s="53"/>
      <c r="AD120" s="39"/>
      <c r="AE120" s="42"/>
      <c r="AF120" s="42" t="str">
        <f>_xlfn.IFNA(MATCH(B120,'Selected Projects Group B'!$A$3:$A$114,0),"Not on selected project list")</f>
        <v>Not on selected project list</v>
      </c>
      <c r="AG120" s="42" t="str">
        <f>_xlfn.IFNA(MATCH(B120,'Waitlisted Projects Group B'!$A$2:$A$114,0),"Not on waitlist")</f>
        <v>Not on waitlist</v>
      </c>
      <c r="AH120" s="42"/>
    </row>
    <row r="121" spans="2:34">
      <c r="B121" s="46"/>
      <c r="F121"/>
      <c r="I121" s="47"/>
      <c r="J121" s="47"/>
      <c r="K121" s="47"/>
      <c r="L121" s="47"/>
      <c r="M121" s="47"/>
      <c r="N121" s="48"/>
      <c r="O121" s="47"/>
      <c r="P121" s="47"/>
      <c r="Q121" s="47"/>
      <c r="R121" s="49"/>
      <c r="S121" s="47"/>
      <c r="T121" s="47"/>
      <c r="U121" s="47"/>
      <c r="V121" s="47"/>
      <c r="W121" s="50"/>
      <c r="X121" s="47"/>
      <c r="Y121" s="47"/>
      <c r="Z121" s="51"/>
      <c r="AA121" s="52"/>
      <c r="AB121" s="54"/>
      <c r="AC121" s="53"/>
      <c r="AD121" s="39"/>
      <c r="AE121" s="42"/>
      <c r="AF121" s="42" t="str">
        <f>_xlfn.IFNA(MATCH(B121,'Selected Projects Group B'!$A$3:$A$114,0),"Not on selected project list")</f>
        <v>Not on selected project list</v>
      </c>
      <c r="AG121" s="42" t="str">
        <f>_xlfn.IFNA(MATCH(B121,'Waitlisted Projects Group B'!$A$2:$A$114,0),"Not on waitlist")</f>
        <v>Not on waitlist</v>
      </c>
      <c r="AH121" s="42"/>
    </row>
    <row r="122" spans="2:34">
      <c r="B122" s="46"/>
      <c r="F122"/>
      <c r="I122" s="47"/>
      <c r="J122" s="47"/>
      <c r="K122" s="47"/>
      <c r="L122" s="47"/>
      <c r="M122" s="47"/>
      <c r="N122" s="48"/>
      <c r="O122" s="47"/>
      <c r="P122" s="47"/>
      <c r="Q122" s="47"/>
      <c r="R122" s="49"/>
      <c r="S122" s="47"/>
      <c r="T122" s="47"/>
      <c r="U122" s="47"/>
      <c r="V122" s="47"/>
      <c r="W122" s="50"/>
      <c r="X122" s="47"/>
      <c r="Y122" s="47"/>
      <c r="Z122" s="51"/>
      <c r="AA122" s="52"/>
      <c r="AB122" s="54"/>
      <c r="AC122" s="53"/>
      <c r="AD122" s="39"/>
      <c r="AE122" s="42"/>
      <c r="AF122" s="42" t="str">
        <f>_xlfn.IFNA(MATCH(B122,'Selected Projects Group B'!$A$3:$A$114,0),"Not on selected project list")</f>
        <v>Not on selected project list</v>
      </c>
      <c r="AG122" s="42" t="str">
        <f>_xlfn.IFNA(MATCH(B122,'Waitlisted Projects Group B'!$A$2:$A$114,0),"Not on waitlist")</f>
        <v>Not on waitlist</v>
      </c>
      <c r="AH122" s="42"/>
    </row>
    <row r="123" spans="2:34">
      <c r="B123" s="46"/>
      <c r="F123"/>
      <c r="I123" s="47"/>
      <c r="J123" s="47"/>
      <c r="K123" s="47"/>
      <c r="L123" s="47"/>
      <c r="M123" s="47"/>
      <c r="N123" s="48"/>
      <c r="O123" s="47"/>
      <c r="P123" s="47"/>
      <c r="Q123" s="47"/>
      <c r="R123" s="49"/>
      <c r="S123" s="47"/>
      <c r="T123" s="47"/>
      <c r="U123" s="47"/>
      <c r="V123" s="47"/>
      <c r="W123" s="50"/>
      <c r="X123" s="47"/>
      <c r="Y123" s="47"/>
      <c r="Z123" s="51"/>
      <c r="AA123" s="52"/>
      <c r="AB123" s="54"/>
      <c r="AC123" s="53"/>
      <c r="AD123" s="39"/>
      <c r="AE123" s="42"/>
      <c r="AF123" s="42" t="str">
        <f>_xlfn.IFNA(MATCH(B123,'Selected Projects Group B'!$A$3:$A$114,0),"Not on selected project list")</f>
        <v>Not on selected project list</v>
      </c>
      <c r="AG123" s="42" t="str">
        <f>_xlfn.IFNA(MATCH(B123,'Waitlisted Projects Group B'!$A$2:$A$114,0),"Not on waitlist")</f>
        <v>Not on waitlist</v>
      </c>
      <c r="AH123" s="42"/>
    </row>
    <row r="124" spans="2:34">
      <c r="B124" s="46"/>
      <c r="F124"/>
      <c r="I124" s="47"/>
      <c r="J124" s="47"/>
      <c r="K124" s="47"/>
      <c r="L124" s="47"/>
      <c r="M124" s="47"/>
      <c r="N124" s="48"/>
      <c r="O124" s="47"/>
      <c r="P124" s="47"/>
      <c r="Q124" s="47"/>
      <c r="R124" s="49"/>
      <c r="S124" s="47"/>
      <c r="T124" s="47"/>
      <c r="U124" s="47"/>
      <c r="V124" s="47"/>
      <c r="W124" s="50"/>
      <c r="X124" s="47"/>
      <c r="Y124" s="47"/>
      <c r="Z124" s="51"/>
      <c r="AA124" s="52"/>
      <c r="AB124" s="54"/>
      <c r="AC124" s="53"/>
      <c r="AD124" s="39"/>
      <c r="AE124" s="42"/>
      <c r="AF124" s="42" t="str">
        <f>_xlfn.IFNA(MATCH(B124,'Selected Projects Group B'!$A$3:$A$114,0),"Not on selected project list")</f>
        <v>Not on selected project list</v>
      </c>
      <c r="AG124" s="42" t="str">
        <f>_xlfn.IFNA(MATCH(B124,'Waitlisted Projects Group B'!$A$2:$A$114,0),"Not on waitlist")</f>
        <v>Not on waitlist</v>
      </c>
      <c r="AH124" s="42"/>
    </row>
    <row r="125" spans="2:34">
      <c r="B125" s="46"/>
      <c r="F125"/>
      <c r="I125" s="47"/>
      <c r="J125" s="47"/>
      <c r="K125" s="47"/>
      <c r="L125" s="47"/>
      <c r="M125" s="47"/>
      <c r="N125" s="48"/>
      <c r="O125" s="47"/>
      <c r="P125" s="47"/>
      <c r="Q125" s="47"/>
      <c r="R125" s="49"/>
      <c r="S125" s="47"/>
      <c r="T125" s="47"/>
      <c r="U125" s="47"/>
      <c r="V125" s="47"/>
      <c r="W125" s="50"/>
      <c r="X125" s="47"/>
      <c r="Y125" s="47"/>
      <c r="Z125" s="51"/>
      <c r="AA125" s="52"/>
      <c r="AB125" s="54"/>
      <c r="AC125" s="53"/>
      <c r="AD125" s="39"/>
      <c r="AE125" s="42"/>
      <c r="AF125" s="42" t="str">
        <f>_xlfn.IFNA(MATCH(B125,'Selected Projects Group B'!$A$3:$A$114,0),"Not on selected project list")</f>
        <v>Not on selected project list</v>
      </c>
      <c r="AG125" s="42" t="str">
        <f>_xlfn.IFNA(MATCH(B125,'Waitlisted Projects Group B'!$A$2:$A$114,0),"Not on waitlist")</f>
        <v>Not on waitlist</v>
      </c>
      <c r="AH125" s="42"/>
    </row>
    <row r="126" spans="2:34">
      <c r="B126" s="46"/>
      <c r="F126"/>
      <c r="I126" s="47"/>
      <c r="J126" s="47"/>
      <c r="K126" s="47"/>
      <c r="L126" s="47"/>
      <c r="M126" s="47"/>
      <c r="N126" s="48"/>
      <c r="O126" s="47"/>
      <c r="P126" s="47"/>
      <c r="Q126" s="47"/>
      <c r="R126" s="49"/>
      <c r="S126" s="47"/>
      <c r="T126" s="47"/>
      <c r="U126" s="47"/>
      <c r="V126" s="47"/>
      <c r="W126" s="50"/>
      <c r="X126" s="47"/>
      <c r="Y126" s="47"/>
      <c r="Z126" s="51"/>
      <c r="AA126" s="52"/>
      <c r="AB126" s="54"/>
      <c r="AC126" s="53"/>
      <c r="AD126" s="39"/>
      <c r="AE126" s="42"/>
      <c r="AF126" s="42" t="str">
        <f>_xlfn.IFNA(MATCH(B126,'Selected Projects Group B'!$A$3:$A$114,0),"Not on selected project list")</f>
        <v>Not on selected project list</v>
      </c>
      <c r="AG126" s="42" t="str">
        <f>_xlfn.IFNA(MATCH(B126,'Waitlisted Projects Group B'!$A$2:$A$114,0),"Not on waitlist")</f>
        <v>Not on waitlist</v>
      </c>
      <c r="AH126" s="42"/>
    </row>
    <row r="127" spans="2:34">
      <c r="B127" s="46"/>
      <c r="I127" s="47"/>
      <c r="J127" s="47"/>
      <c r="K127" s="47"/>
      <c r="L127" s="47"/>
      <c r="M127" s="47"/>
      <c r="N127" s="48"/>
      <c r="O127" s="47"/>
      <c r="P127" s="47"/>
      <c r="Q127" s="47"/>
      <c r="R127" s="49"/>
      <c r="S127" s="47"/>
      <c r="T127" s="47"/>
      <c r="U127" s="47"/>
      <c r="V127" s="47"/>
      <c r="W127" s="50"/>
      <c r="X127" s="47"/>
      <c r="Y127" s="47"/>
      <c r="Z127" s="51"/>
      <c r="AA127" s="52"/>
      <c r="AB127" s="54"/>
      <c r="AC127" s="53"/>
      <c r="AD127" s="39"/>
      <c r="AE127" s="42"/>
      <c r="AF127" s="42" t="str">
        <f>_xlfn.IFNA(MATCH(B127,'Selected Projects Group B'!$A$3:$A$114,0),"Not on selected project list")</f>
        <v>Not on selected project list</v>
      </c>
      <c r="AG127" s="42" t="str">
        <f>_xlfn.IFNA(MATCH(B127,'Waitlisted Projects Group B'!$A$2:$A$114,0),"Not on waitlist")</f>
        <v>Not on waitlist</v>
      </c>
      <c r="AH127" s="42"/>
    </row>
    <row r="128" spans="2:34" ht="16.5" customHeight="1">
      <c r="B128" s="46"/>
      <c r="F128"/>
      <c r="I128" s="47"/>
      <c r="J128" s="47"/>
      <c r="K128" s="47"/>
      <c r="L128" s="47"/>
      <c r="M128" s="47"/>
      <c r="N128" s="48"/>
      <c r="O128" s="47"/>
      <c r="P128" s="47"/>
      <c r="Q128" s="47"/>
      <c r="R128" s="49"/>
      <c r="S128" s="47"/>
      <c r="T128" s="47"/>
      <c r="U128" s="47"/>
      <c r="V128" s="47"/>
      <c r="W128" s="50"/>
      <c r="X128" s="47"/>
      <c r="Y128" s="47"/>
      <c r="Z128" s="51"/>
      <c r="AA128" s="52"/>
      <c r="AB128" s="54"/>
      <c r="AC128" s="53"/>
      <c r="AD128" s="39"/>
      <c r="AE128" s="42"/>
      <c r="AF128" s="42" t="str">
        <f>_xlfn.IFNA(MATCH(B128,'Selected Projects Group B'!$A$3:$A$114,0),"Not on selected project list")</f>
        <v>Not on selected project list</v>
      </c>
      <c r="AG128" s="42" t="str">
        <f>_xlfn.IFNA(MATCH(B128,'Waitlisted Projects Group B'!$A$2:$A$114,0),"Not on waitlist")</f>
        <v>Not on waitlist</v>
      </c>
      <c r="AH128" s="42"/>
    </row>
    <row r="129" spans="2:34" ht="16.5" customHeight="1">
      <c r="B129" s="46"/>
      <c r="F129"/>
      <c r="I129" s="47"/>
      <c r="J129" s="47"/>
      <c r="K129" s="47"/>
      <c r="L129" s="47"/>
      <c r="M129" s="47"/>
      <c r="N129" s="48"/>
      <c r="O129" s="47"/>
      <c r="P129" s="47"/>
      <c r="Q129" s="47"/>
      <c r="R129" s="49"/>
      <c r="S129" s="47"/>
      <c r="T129" s="47"/>
      <c r="U129" s="47"/>
      <c r="V129" s="47"/>
      <c r="W129" s="50"/>
      <c r="X129" s="47"/>
      <c r="Y129" s="47"/>
      <c r="Z129" s="51"/>
      <c r="AA129" s="52"/>
      <c r="AB129" s="54"/>
      <c r="AC129" s="53"/>
      <c r="AD129" s="39"/>
      <c r="AE129" s="42"/>
      <c r="AF129" s="42" t="str">
        <f>_xlfn.IFNA(MATCH(B129,'Selected Projects Group B'!$A$3:$A$114,0),"Not on selected project list")</f>
        <v>Not on selected project list</v>
      </c>
      <c r="AG129" s="42" t="str">
        <f>_xlfn.IFNA(MATCH(B129,'Waitlisted Projects Group B'!$A$2:$A$114,0),"Not on waitlist")</f>
        <v>Not on waitlist</v>
      </c>
      <c r="AH129" s="42"/>
    </row>
    <row r="130" spans="2:34" ht="16.5" customHeight="1">
      <c r="B130" s="46"/>
      <c r="I130" s="47"/>
      <c r="J130" s="47"/>
      <c r="K130" s="47"/>
      <c r="L130" s="47"/>
      <c r="M130" s="47"/>
      <c r="N130" s="48"/>
      <c r="O130" s="47"/>
      <c r="P130" s="47"/>
      <c r="Q130" s="47"/>
      <c r="R130" s="49"/>
      <c r="S130" s="47"/>
      <c r="T130" s="47"/>
      <c r="U130" s="47"/>
      <c r="V130" s="47"/>
      <c r="W130" s="50"/>
      <c r="X130" s="47"/>
      <c r="Y130" s="47"/>
      <c r="Z130" s="51"/>
      <c r="AA130" s="52"/>
      <c r="AB130" s="54"/>
      <c r="AC130" s="53"/>
      <c r="AD130" s="39"/>
      <c r="AE130" s="42"/>
      <c r="AF130" s="42" t="str">
        <f>_xlfn.IFNA(MATCH(B130,'Selected Projects Group B'!$A$3:$A$114,0),"Not on selected project list")</f>
        <v>Not on selected project list</v>
      </c>
      <c r="AG130" s="42" t="str">
        <f>_xlfn.IFNA(MATCH(B130,'Waitlisted Projects Group B'!$A$2:$A$114,0),"Not on waitlist")</f>
        <v>Not on waitlist</v>
      </c>
      <c r="AH130" s="42"/>
    </row>
    <row r="131" spans="2:34" ht="16.5" customHeight="1">
      <c r="B131" s="46"/>
      <c r="F131"/>
      <c r="I131" s="47"/>
      <c r="J131" s="47"/>
      <c r="K131" s="47"/>
      <c r="L131" s="47"/>
      <c r="M131" s="47"/>
      <c r="N131" s="48"/>
      <c r="O131" s="47"/>
      <c r="P131" s="47"/>
      <c r="Q131" s="47"/>
      <c r="R131" s="49"/>
      <c r="S131" s="47"/>
      <c r="T131" s="47"/>
      <c r="U131" s="47"/>
      <c r="V131" s="47"/>
      <c r="W131" s="50"/>
      <c r="X131" s="47"/>
      <c r="Y131" s="47"/>
      <c r="Z131" s="51"/>
      <c r="AA131" s="52"/>
      <c r="AB131" s="54"/>
      <c r="AC131" s="53"/>
      <c r="AD131" s="39"/>
      <c r="AE131" s="42"/>
      <c r="AF131" s="42" t="str">
        <f>_xlfn.IFNA(MATCH(B131,'Selected Projects Group B'!$A$3:$A$114,0),"Not on selected project list")</f>
        <v>Not on selected project list</v>
      </c>
      <c r="AG131" s="42" t="str">
        <f>_xlfn.IFNA(MATCH(B131,'Waitlisted Projects Group B'!$A$2:$A$114,0),"Not on waitlist")</f>
        <v>Not on waitlist</v>
      </c>
      <c r="AH131" s="42"/>
    </row>
    <row r="132" spans="2:34">
      <c r="B132" s="46"/>
      <c r="F132"/>
      <c r="I132" s="47"/>
      <c r="J132" s="47"/>
      <c r="K132" s="47"/>
      <c r="L132" s="47"/>
      <c r="M132" s="47"/>
      <c r="N132" s="48"/>
      <c r="O132" s="47"/>
      <c r="P132" s="47"/>
      <c r="Q132" s="47"/>
      <c r="R132" s="49"/>
      <c r="S132" s="47"/>
      <c r="T132" s="47"/>
      <c r="U132" s="47"/>
      <c r="V132" s="47"/>
      <c r="W132" s="50"/>
      <c r="X132" s="47"/>
      <c r="Y132" s="47"/>
      <c r="Z132" s="51"/>
      <c r="AA132" s="52"/>
      <c r="AB132" s="54"/>
      <c r="AC132" s="53"/>
      <c r="AD132" s="39"/>
      <c r="AE132" s="42"/>
      <c r="AF132" s="42" t="str">
        <f>_xlfn.IFNA(MATCH(B132,'Selected Projects Group B'!$A$3:$A$114,0),"Not on selected project list")</f>
        <v>Not on selected project list</v>
      </c>
      <c r="AG132" s="42" t="str">
        <f>_xlfn.IFNA(MATCH(B132,'Waitlisted Projects Group B'!$A$2:$A$114,0),"Not on waitlist")</f>
        <v>Not on waitlist</v>
      </c>
      <c r="AH132" s="42"/>
    </row>
    <row r="133" spans="2:34" ht="14.65" customHeight="1">
      <c r="B133" s="46"/>
      <c r="F133"/>
      <c r="I133" s="47"/>
      <c r="J133" s="47"/>
      <c r="K133" s="47"/>
      <c r="L133" s="47"/>
      <c r="M133" s="47"/>
      <c r="N133" s="48"/>
      <c r="O133" s="47"/>
      <c r="P133" s="47"/>
      <c r="Q133" s="47"/>
      <c r="R133" s="49"/>
      <c r="S133" s="47"/>
      <c r="T133" s="47"/>
      <c r="U133" s="47"/>
      <c r="V133" s="47"/>
      <c r="W133" s="50"/>
      <c r="X133" s="47"/>
      <c r="Y133" s="47"/>
      <c r="Z133" s="51"/>
      <c r="AA133" s="52"/>
      <c r="AB133" s="54"/>
      <c r="AC133" s="53"/>
      <c r="AD133" s="39"/>
      <c r="AE133" s="42"/>
      <c r="AF133" s="42" t="str">
        <f>_xlfn.IFNA(MATCH(B133,'Selected Projects Group B'!$A$3:$A$114,0),"Not on selected project list")</f>
        <v>Not on selected project list</v>
      </c>
      <c r="AG133" s="42" t="str">
        <f>_xlfn.IFNA(MATCH(B133,'Waitlisted Projects Group B'!$A$2:$A$114,0),"Not on waitlist")</f>
        <v>Not on waitlist</v>
      </c>
      <c r="AH133" s="42"/>
    </row>
    <row r="134" spans="2:34">
      <c r="B134" s="46"/>
      <c r="F134"/>
      <c r="I134" s="47"/>
      <c r="J134" s="47"/>
      <c r="K134" s="47"/>
      <c r="L134" s="47"/>
      <c r="M134" s="47"/>
      <c r="N134" s="48"/>
      <c r="O134" s="47"/>
      <c r="P134" s="47"/>
      <c r="Q134" s="47"/>
      <c r="R134" s="49"/>
      <c r="S134" s="47"/>
      <c r="T134" s="47"/>
      <c r="U134" s="47"/>
      <c r="V134" s="47"/>
      <c r="W134" s="50"/>
      <c r="X134" s="47"/>
      <c r="Y134" s="47"/>
      <c r="Z134" s="51"/>
      <c r="AA134" s="52"/>
      <c r="AB134" s="54"/>
      <c r="AC134" s="53"/>
      <c r="AD134" s="39"/>
      <c r="AE134" s="42"/>
      <c r="AF134" s="42" t="str">
        <f>_xlfn.IFNA(MATCH(B134,'Selected Projects Group B'!$A$3:$A$114,0),"Not on selected project list")</f>
        <v>Not on selected project list</v>
      </c>
      <c r="AG134" s="42" t="str">
        <f>_xlfn.IFNA(MATCH(B134,'Waitlisted Projects Group B'!$A$2:$A$114,0),"Not on waitlist")</f>
        <v>Not on waitlist</v>
      </c>
      <c r="AH134" s="42"/>
    </row>
    <row r="135" spans="2:34">
      <c r="B135" s="46"/>
      <c r="F135"/>
      <c r="I135" s="47"/>
      <c r="J135" s="47"/>
      <c r="K135" s="47"/>
      <c r="L135" s="47"/>
      <c r="M135" s="47"/>
      <c r="N135" s="48"/>
      <c r="O135" s="47"/>
      <c r="P135" s="47"/>
      <c r="Q135" s="47"/>
      <c r="R135" s="49"/>
      <c r="S135" s="47"/>
      <c r="T135" s="47"/>
      <c r="U135" s="47"/>
      <c r="V135" s="47"/>
      <c r="W135" s="50"/>
      <c r="X135" s="47"/>
      <c r="Y135" s="47"/>
      <c r="Z135" s="51"/>
      <c r="AA135" s="52"/>
      <c r="AB135" s="54"/>
      <c r="AC135" s="53"/>
      <c r="AD135" s="39"/>
      <c r="AE135" s="42"/>
      <c r="AF135" s="42" t="str">
        <f>_xlfn.IFNA(MATCH(B135,'Selected Projects Group B'!$A$3:$A$114,0),"Not on selected project list")</f>
        <v>Not on selected project list</v>
      </c>
      <c r="AG135" s="42" t="str">
        <f>_xlfn.IFNA(MATCH(B135,'Waitlisted Projects Group B'!$A$2:$A$114,0),"Not on waitlist")</f>
        <v>Not on waitlist</v>
      </c>
      <c r="AH135" s="42"/>
    </row>
    <row r="136" spans="2:34" ht="14.65" customHeight="1">
      <c r="B136" s="46"/>
      <c r="F136"/>
      <c r="I136" s="47"/>
      <c r="J136" s="47"/>
      <c r="K136" s="47"/>
      <c r="L136" s="47"/>
      <c r="M136" s="47"/>
      <c r="N136" s="48"/>
      <c r="O136" s="47"/>
      <c r="P136" s="47"/>
      <c r="Q136" s="47"/>
      <c r="R136" s="49"/>
      <c r="S136" s="47"/>
      <c r="T136" s="47"/>
      <c r="U136" s="47"/>
      <c r="V136" s="47"/>
      <c r="W136" s="50"/>
      <c r="X136" s="47"/>
      <c r="Y136" s="47"/>
      <c r="Z136" s="51"/>
      <c r="AA136" s="52"/>
      <c r="AB136" s="54"/>
      <c r="AC136" s="53"/>
      <c r="AD136" s="39"/>
      <c r="AE136" s="42"/>
      <c r="AF136" s="42" t="str">
        <f>_xlfn.IFNA(MATCH(B136,'Selected Projects Group B'!$A$3:$A$114,0),"Not on selected project list")</f>
        <v>Not on selected project list</v>
      </c>
      <c r="AG136" s="42" t="str">
        <f>_xlfn.IFNA(MATCH(B136,'Waitlisted Projects Group B'!$A$2:$A$114,0),"Not on waitlist")</f>
        <v>Not on waitlist</v>
      </c>
      <c r="AH136" s="42"/>
    </row>
    <row r="137" spans="2:34">
      <c r="B137" s="46"/>
      <c r="I137" s="47"/>
      <c r="J137" s="47"/>
      <c r="K137" s="47"/>
      <c r="L137" s="47"/>
      <c r="M137" s="47"/>
      <c r="N137" s="48"/>
      <c r="O137" s="47"/>
      <c r="P137" s="47"/>
      <c r="Q137" s="47"/>
      <c r="R137" s="49"/>
      <c r="S137" s="47"/>
      <c r="T137" s="47"/>
      <c r="U137" s="47"/>
      <c r="V137" s="47"/>
      <c r="W137" s="50"/>
      <c r="X137" s="47"/>
      <c r="Y137" s="47"/>
      <c r="Z137" s="51"/>
      <c r="AA137" s="52"/>
      <c r="AB137" s="54"/>
      <c r="AC137"/>
      <c r="AD137" s="39"/>
      <c r="AE137" s="42"/>
      <c r="AF137" s="42" t="str">
        <f>_xlfn.IFNA(MATCH(B137,'Selected Projects Group B'!$A$3:$A$114,0),"Not on selected project list")</f>
        <v>Not on selected project list</v>
      </c>
      <c r="AG137" s="42" t="str">
        <f>_xlfn.IFNA(MATCH(B137,'Waitlisted Projects Group B'!$A$2:$A$114,0),"Not on waitlist")</f>
        <v>Not on waitlist</v>
      </c>
      <c r="AH137" s="42"/>
    </row>
    <row r="138" spans="2:34">
      <c r="B138" s="46"/>
      <c r="F138"/>
      <c r="I138" s="47"/>
      <c r="J138" s="47"/>
      <c r="K138" s="47"/>
      <c r="L138" s="47"/>
      <c r="M138" s="47"/>
      <c r="N138" s="48"/>
      <c r="O138" s="47"/>
      <c r="P138" s="47"/>
      <c r="Q138" s="47"/>
      <c r="R138" s="49"/>
      <c r="S138" s="47"/>
      <c r="T138" s="47"/>
      <c r="U138" s="47"/>
      <c r="V138" s="47"/>
      <c r="W138" s="50"/>
      <c r="X138" s="47"/>
      <c r="Y138" s="47"/>
      <c r="Z138" s="51"/>
      <c r="AA138" s="52"/>
      <c r="AB138" s="54"/>
      <c r="AC138"/>
      <c r="AD138" s="39"/>
      <c r="AE138" s="42"/>
      <c r="AF138" s="42" t="str">
        <f>_xlfn.IFNA(MATCH(B138,'Selected Projects Group B'!$A$3:$A$114,0),"Not on selected project list")</f>
        <v>Not on selected project list</v>
      </c>
      <c r="AG138" s="42" t="str">
        <f>_xlfn.IFNA(MATCH(B138,'Waitlisted Projects Group B'!$A$2:$A$114,0),"Not on waitlist")</f>
        <v>Not on waitlist</v>
      </c>
      <c r="AH138" s="42"/>
    </row>
    <row r="139" spans="2:34">
      <c r="B139" s="46"/>
      <c r="F139"/>
      <c r="I139" s="47"/>
      <c r="J139" s="47"/>
      <c r="K139" s="47"/>
      <c r="L139" s="47"/>
      <c r="M139" s="47"/>
      <c r="N139" s="48"/>
      <c r="O139" s="47"/>
      <c r="P139" s="47"/>
      <c r="Q139" s="47"/>
      <c r="R139" s="49"/>
      <c r="S139" s="47"/>
      <c r="T139" s="47"/>
      <c r="U139" s="47"/>
      <c r="V139" s="47"/>
      <c r="W139" s="50"/>
      <c r="X139" s="47"/>
      <c r="Y139" s="47"/>
      <c r="Z139" s="51"/>
      <c r="AA139" s="52"/>
      <c r="AB139" s="54"/>
      <c r="AC139" s="53"/>
      <c r="AD139" s="39"/>
      <c r="AE139" s="42"/>
      <c r="AF139" s="42" t="str">
        <f>_xlfn.IFNA(MATCH(B139,'Selected Projects Group B'!$A$3:$A$114,0),"Not on selected project list")</f>
        <v>Not on selected project list</v>
      </c>
      <c r="AG139" s="42" t="str">
        <f>_xlfn.IFNA(MATCH(B139,'Waitlisted Projects Group B'!$A$2:$A$114,0),"Not on waitlist")</f>
        <v>Not on waitlist</v>
      </c>
      <c r="AH139" s="42"/>
    </row>
    <row r="140" spans="2:34">
      <c r="B140" s="46"/>
      <c r="F140"/>
      <c r="I140" s="47"/>
      <c r="J140" s="47"/>
      <c r="K140" s="47"/>
      <c r="L140" s="47"/>
      <c r="M140" s="47"/>
      <c r="N140" s="48"/>
      <c r="O140" s="47"/>
      <c r="P140" s="47"/>
      <c r="Q140" s="47"/>
      <c r="R140" s="49"/>
      <c r="S140" s="47"/>
      <c r="T140" s="47"/>
      <c r="U140" s="47"/>
      <c r="V140" s="47"/>
      <c r="W140" s="50"/>
      <c r="X140" s="47"/>
      <c r="Y140" s="47"/>
      <c r="Z140" s="51"/>
      <c r="AA140" s="52"/>
      <c r="AB140" s="54"/>
      <c r="AC140" s="53"/>
      <c r="AD140" s="39"/>
      <c r="AE140" s="42"/>
      <c r="AF140" s="42" t="str">
        <f>_xlfn.IFNA(MATCH(B140,'Selected Projects Group B'!$A$3:$A$114,0),"Not on selected project list")</f>
        <v>Not on selected project list</v>
      </c>
      <c r="AG140" s="42" t="str">
        <f>_xlfn.IFNA(MATCH(B140,'Waitlisted Projects Group B'!$A$2:$A$114,0),"Not on waitlist")</f>
        <v>Not on waitlist</v>
      </c>
      <c r="AH140" s="42"/>
    </row>
    <row r="141" spans="2:34">
      <c r="B141" s="46"/>
      <c r="F141"/>
      <c r="I141" s="47"/>
      <c r="J141" s="47"/>
      <c r="K141" s="47"/>
      <c r="L141" s="47"/>
      <c r="M141" s="47"/>
      <c r="N141" s="48"/>
      <c r="O141" s="47"/>
      <c r="P141" s="47"/>
      <c r="Q141" s="47"/>
      <c r="R141" s="49"/>
      <c r="S141" s="47"/>
      <c r="T141" s="47"/>
      <c r="U141" s="47"/>
      <c r="V141" s="47"/>
      <c r="W141" s="50"/>
      <c r="X141" s="47"/>
      <c r="Y141" s="47"/>
      <c r="Z141" s="51"/>
      <c r="AA141" s="52"/>
      <c r="AB141" s="54"/>
      <c r="AC141" s="53"/>
      <c r="AD141" s="39"/>
      <c r="AE141" s="42"/>
      <c r="AF141" s="42" t="str">
        <f>_xlfn.IFNA(MATCH(B141,'Selected Projects Group B'!$A$3:$A$114,0),"Not on selected project list")</f>
        <v>Not on selected project list</v>
      </c>
      <c r="AG141" s="42" t="str">
        <f>_xlfn.IFNA(MATCH(B141,'Waitlisted Projects Group B'!$A$2:$A$114,0),"Not on waitlist")</f>
        <v>Not on waitlist</v>
      </c>
      <c r="AH141" s="42"/>
    </row>
    <row r="142" spans="2:34">
      <c r="B142" s="46"/>
      <c r="F142"/>
      <c r="I142" s="47"/>
      <c r="J142" s="47"/>
      <c r="K142" s="47"/>
      <c r="L142" s="47"/>
      <c r="M142" s="47"/>
      <c r="N142" s="48"/>
      <c r="O142" s="47"/>
      <c r="P142" s="47"/>
      <c r="Q142" s="47"/>
      <c r="R142" s="49"/>
      <c r="S142" s="47"/>
      <c r="T142" s="47"/>
      <c r="U142" s="47"/>
      <c r="V142" s="47"/>
      <c r="W142" s="50"/>
      <c r="X142" s="47"/>
      <c r="Y142" s="47"/>
      <c r="Z142" s="51"/>
      <c r="AA142" s="52"/>
      <c r="AB142" s="54"/>
      <c r="AC142" s="53"/>
      <c r="AD142" s="39"/>
      <c r="AE142" s="42"/>
      <c r="AF142" s="42" t="str">
        <f>_xlfn.IFNA(MATCH(B142,'Selected Projects Group B'!$A$3:$A$114,0),"Not on selected project list")</f>
        <v>Not on selected project list</v>
      </c>
      <c r="AG142" s="42" t="str">
        <f>_xlfn.IFNA(MATCH(B142,'Waitlisted Projects Group B'!$A$2:$A$114,0),"Not on waitlist")</f>
        <v>Not on waitlist</v>
      </c>
      <c r="AH142" s="42"/>
    </row>
    <row r="143" spans="2:34" ht="16.5" customHeight="1">
      <c r="B143" s="46"/>
      <c r="I143" s="47"/>
      <c r="J143" s="47"/>
      <c r="K143" s="47"/>
      <c r="L143" s="47"/>
      <c r="M143" s="47"/>
      <c r="N143" s="48"/>
      <c r="O143" s="47"/>
      <c r="P143" s="47"/>
      <c r="Q143" s="47"/>
      <c r="R143" s="49"/>
      <c r="S143" s="47"/>
      <c r="T143" s="47"/>
      <c r="U143" s="47"/>
      <c r="V143" s="47"/>
      <c r="W143" s="50"/>
      <c r="X143" s="47"/>
      <c r="Y143" s="47"/>
      <c r="Z143" s="51"/>
      <c r="AA143" s="52"/>
      <c r="AB143" s="54"/>
      <c r="AC143"/>
      <c r="AD143" s="39"/>
      <c r="AE143" s="42"/>
      <c r="AF143" s="42" t="str">
        <f>_xlfn.IFNA(MATCH(B143,'Selected Projects Group B'!$A$3:$A$114,0),"Not on selected project list")</f>
        <v>Not on selected project list</v>
      </c>
      <c r="AG143" s="42" t="str">
        <f>_xlfn.IFNA(MATCH(B143,'Waitlisted Projects Group B'!$A$2:$A$114,0),"Not on waitlist")</f>
        <v>Not on waitlist</v>
      </c>
      <c r="AH143" s="42"/>
    </row>
    <row r="144" spans="2:34" ht="16.5" customHeight="1">
      <c r="B144" s="46"/>
      <c r="F144"/>
      <c r="I144" s="47"/>
      <c r="J144" s="47"/>
      <c r="K144" s="47"/>
      <c r="L144" s="47"/>
      <c r="M144" s="47"/>
      <c r="N144" s="48"/>
      <c r="O144" s="47"/>
      <c r="P144" s="47"/>
      <c r="Q144" s="47"/>
      <c r="R144" s="49"/>
      <c r="S144" s="47"/>
      <c r="T144" s="47"/>
      <c r="U144" s="47"/>
      <c r="V144" s="47"/>
      <c r="W144" s="50"/>
      <c r="X144" s="47"/>
      <c r="Y144" s="47"/>
      <c r="Z144" s="51"/>
      <c r="AA144" s="52"/>
      <c r="AB144" s="54"/>
      <c r="AC144"/>
      <c r="AD144" s="39"/>
      <c r="AE144" s="42"/>
      <c r="AF144" s="42" t="str">
        <f>_xlfn.IFNA(MATCH(B144,'Selected Projects Group B'!$A$3:$A$114,0),"Not on selected project list")</f>
        <v>Not on selected project list</v>
      </c>
      <c r="AG144" s="42" t="str">
        <f>_xlfn.IFNA(MATCH(B144,'Waitlisted Projects Group B'!$A$2:$A$114,0),"Not on waitlist")</f>
        <v>Not on waitlist</v>
      </c>
      <c r="AH144" s="42"/>
    </row>
    <row r="145" spans="2:34" ht="16.5" customHeight="1">
      <c r="B145" s="46"/>
      <c r="F145"/>
      <c r="I145" s="47"/>
      <c r="J145" s="47"/>
      <c r="K145" s="47"/>
      <c r="L145" s="47"/>
      <c r="M145" s="47"/>
      <c r="N145" s="48"/>
      <c r="O145" s="47"/>
      <c r="P145" s="47"/>
      <c r="Q145" s="47"/>
      <c r="R145" s="49"/>
      <c r="S145" s="47"/>
      <c r="T145" s="47"/>
      <c r="U145" s="47"/>
      <c r="V145" s="47"/>
      <c r="W145" s="50"/>
      <c r="X145" s="47"/>
      <c r="Y145" s="47"/>
      <c r="Z145" s="51"/>
      <c r="AA145" s="52"/>
      <c r="AB145" s="54"/>
      <c r="AC145"/>
      <c r="AD145" s="39"/>
      <c r="AE145" s="42"/>
      <c r="AF145" s="42" t="str">
        <f>_xlfn.IFNA(MATCH(B145,'Selected Projects Group B'!$A$3:$A$114,0),"Not on selected project list")</f>
        <v>Not on selected project list</v>
      </c>
      <c r="AG145" s="42" t="str">
        <f>_xlfn.IFNA(MATCH(B145,'Waitlisted Projects Group B'!$A$2:$A$114,0),"Not on waitlist")</f>
        <v>Not on waitlist</v>
      </c>
      <c r="AH145" s="42"/>
    </row>
    <row r="146" spans="2:34" ht="16.5" customHeight="1">
      <c r="B146" s="46"/>
      <c r="F146"/>
      <c r="I146" s="47"/>
      <c r="J146" s="47"/>
      <c r="K146" s="47"/>
      <c r="L146" s="47"/>
      <c r="M146" s="47"/>
      <c r="N146" s="48"/>
      <c r="O146" s="47"/>
      <c r="P146" s="47"/>
      <c r="Q146" s="47"/>
      <c r="R146" s="49"/>
      <c r="S146" s="47"/>
      <c r="T146" s="47"/>
      <c r="U146" s="47"/>
      <c r="V146" s="47"/>
      <c r="W146" s="50"/>
      <c r="X146" s="47"/>
      <c r="Y146" s="47"/>
      <c r="Z146" s="51"/>
      <c r="AA146" s="52"/>
      <c r="AB146" s="54"/>
      <c r="AC146"/>
      <c r="AD146" s="39"/>
      <c r="AE146" s="42"/>
      <c r="AF146" s="42" t="str">
        <f>_xlfn.IFNA(MATCH(B146,'Selected Projects Group B'!$A$3:$A$114,0),"Not on selected project list")</f>
        <v>Not on selected project list</v>
      </c>
      <c r="AG146" s="42" t="str">
        <f>_xlfn.IFNA(MATCH(B146,'Waitlisted Projects Group B'!$A$2:$A$114,0),"Not on waitlist")</f>
        <v>Not on waitlist</v>
      </c>
      <c r="AH146" s="42"/>
    </row>
    <row r="147" spans="2:34" ht="16.5" customHeight="1">
      <c r="B147" s="46"/>
      <c r="F147"/>
      <c r="I147" s="47"/>
      <c r="J147" s="47"/>
      <c r="K147" s="47"/>
      <c r="L147" s="47"/>
      <c r="M147" s="47"/>
      <c r="N147" s="48"/>
      <c r="O147" s="47"/>
      <c r="P147" s="47"/>
      <c r="Q147" s="47"/>
      <c r="R147" s="49"/>
      <c r="S147" s="47"/>
      <c r="T147" s="47"/>
      <c r="U147" s="47"/>
      <c r="V147" s="47"/>
      <c r="W147" s="50"/>
      <c r="X147" s="47"/>
      <c r="Y147" s="47"/>
      <c r="Z147" s="51"/>
      <c r="AA147" s="52"/>
      <c r="AB147" s="54"/>
      <c r="AC147"/>
      <c r="AD147" s="39"/>
      <c r="AE147" s="42"/>
      <c r="AF147" s="42" t="str">
        <f>_xlfn.IFNA(MATCH(B147,'Selected Projects Group B'!$A$3:$A$114,0),"Not on selected project list")</f>
        <v>Not on selected project list</v>
      </c>
      <c r="AG147" s="42" t="str">
        <f>_xlfn.IFNA(MATCH(B147,'Waitlisted Projects Group B'!$A$2:$A$114,0),"Not on waitlist")</f>
        <v>Not on waitlist</v>
      </c>
      <c r="AH147" s="42"/>
    </row>
    <row r="148" spans="2:34" ht="16.5" customHeight="1">
      <c r="B148" s="46"/>
      <c r="I148" s="47"/>
      <c r="J148" s="47"/>
      <c r="K148" s="47"/>
      <c r="L148" s="47"/>
      <c r="M148" s="47"/>
      <c r="N148" s="48"/>
      <c r="O148" s="47"/>
      <c r="P148" s="47"/>
      <c r="Q148" s="47"/>
      <c r="R148" s="49"/>
      <c r="S148" s="47"/>
      <c r="T148" s="47"/>
      <c r="U148" s="47"/>
      <c r="V148" s="47"/>
      <c r="W148" s="50"/>
      <c r="X148" s="47"/>
      <c r="Y148" s="47"/>
      <c r="Z148" s="51"/>
      <c r="AA148" s="52"/>
      <c r="AB148" s="54"/>
      <c r="AC148"/>
      <c r="AD148" s="39"/>
      <c r="AE148" s="42"/>
      <c r="AF148" s="42" t="str">
        <f>_xlfn.IFNA(MATCH(B148,'Selected Projects Group B'!$A$3:$A$114,0),"Not on selected project list")</f>
        <v>Not on selected project list</v>
      </c>
      <c r="AG148" s="42" t="str">
        <f>_xlfn.IFNA(MATCH(B148,'Waitlisted Projects Group B'!$A$2:$A$114,0),"Not on waitlist")</f>
        <v>Not on waitlist</v>
      </c>
      <c r="AH148" s="42"/>
    </row>
    <row r="149" spans="2:34" ht="16.5" customHeight="1">
      <c r="B149" s="46"/>
      <c r="I149" s="47"/>
      <c r="J149" s="47"/>
      <c r="K149" s="47"/>
      <c r="L149" s="47"/>
      <c r="M149" s="47"/>
      <c r="N149" s="48"/>
      <c r="O149" s="47"/>
      <c r="P149" s="47"/>
      <c r="Q149" s="47"/>
      <c r="R149" s="49"/>
      <c r="S149" s="47"/>
      <c r="T149" s="47"/>
      <c r="U149" s="47"/>
      <c r="V149" s="47"/>
      <c r="W149" s="50"/>
      <c r="X149" s="47"/>
      <c r="Y149" s="47"/>
      <c r="Z149" s="51"/>
      <c r="AA149" s="52"/>
      <c r="AB149" s="54"/>
      <c r="AC149"/>
      <c r="AD149" s="39"/>
      <c r="AE149" s="42"/>
      <c r="AF149" s="42" t="str">
        <f>_xlfn.IFNA(MATCH(B149,'Selected Projects Group B'!$A$3:$A$114,0),"Not on selected project list")</f>
        <v>Not on selected project list</v>
      </c>
      <c r="AG149" s="42" t="str">
        <f>_xlfn.IFNA(MATCH(B149,'Waitlisted Projects Group B'!$A$2:$A$114,0),"Not on waitlist")</f>
        <v>Not on waitlist</v>
      </c>
      <c r="AH149" s="42"/>
    </row>
    <row r="150" spans="2:34" ht="16.5" customHeight="1">
      <c r="B150" s="46"/>
      <c r="I150" s="47"/>
      <c r="J150" s="47"/>
      <c r="K150" s="47"/>
      <c r="L150" s="47"/>
      <c r="M150" s="47"/>
      <c r="N150" s="48"/>
      <c r="O150" s="47"/>
      <c r="P150" s="47"/>
      <c r="Q150" s="47"/>
      <c r="R150" s="49"/>
      <c r="S150" s="47"/>
      <c r="T150" s="47"/>
      <c r="U150" s="47"/>
      <c r="V150" s="47"/>
      <c r="W150" s="50"/>
      <c r="X150" s="47"/>
      <c r="Y150" s="47"/>
      <c r="Z150" s="51"/>
      <c r="AA150" s="52"/>
      <c r="AB150" s="54"/>
      <c r="AC150"/>
      <c r="AD150" s="39"/>
      <c r="AE150" s="42"/>
      <c r="AF150" s="42" t="str">
        <f>_xlfn.IFNA(MATCH(B150,'Selected Projects Group B'!$A$3:$A$114,0),"Not on selected project list")</f>
        <v>Not on selected project list</v>
      </c>
      <c r="AG150" s="42" t="str">
        <f>_xlfn.IFNA(MATCH(B150,'Waitlisted Projects Group B'!$A$2:$A$114,0),"Not on waitlist")</f>
        <v>Not on waitlist</v>
      </c>
      <c r="AH150" s="42"/>
    </row>
    <row r="151" spans="2:34" ht="16.5" customHeight="1">
      <c r="B151" s="46"/>
      <c r="F151"/>
      <c r="I151" s="47"/>
      <c r="J151" s="47"/>
      <c r="K151" s="47"/>
      <c r="L151" s="47"/>
      <c r="M151" s="47"/>
      <c r="N151" s="48"/>
      <c r="O151" s="47"/>
      <c r="P151" s="47"/>
      <c r="Q151" s="47"/>
      <c r="R151" s="49"/>
      <c r="S151" s="47"/>
      <c r="T151" s="47"/>
      <c r="U151" s="47"/>
      <c r="V151" s="47"/>
      <c r="W151" s="50"/>
      <c r="X151" s="47"/>
      <c r="Y151" s="47"/>
      <c r="Z151" s="51"/>
      <c r="AA151" s="52"/>
      <c r="AB151" s="54"/>
      <c r="AC151"/>
      <c r="AD151" s="39"/>
      <c r="AE151" s="42"/>
      <c r="AF151" s="42" t="str">
        <f>_xlfn.IFNA(MATCH(B151,'Selected Projects Group B'!$A$3:$A$114,0),"Not on selected project list")</f>
        <v>Not on selected project list</v>
      </c>
      <c r="AG151" s="42" t="str">
        <f>_xlfn.IFNA(MATCH(B151,'Waitlisted Projects Group B'!$A$2:$A$114,0),"Not on waitlist")</f>
        <v>Not on waitlist</v>
      </c>
      <c r="AH151" s="42"/>
    </row>
    <row r="152" spans="2:34">
      <c r="B152" s="46"/>
      <c r="I152" s="47"/>
      <c r="J152" s="47"/>
      <c r="K152" s="47"/>
      <c r="L152" s="47"/>
      <c r="M152" s="47"/>
      <c r="N152" s="48"/>
      <c r="O152" s="47"/>
      <c r="P152" s="47"/>
      <c r="Q152" s="47"/>
      <c r="R152" s="49"/>
      <c r="S152" s="47"/>
      <c r="T152" s="47"/>
      <c r="U152" s="47"/>
      <c r="V152" s="47"/>
      <c r="W152" s="50"/>
      <c r="X152" s="47"/>
      <c r="Y152" s="47"/>
      <c r="Z152" s="51"/>
      <c r="AA152" s="52"/>
      <c r="AB152" s="54"/>
      <c r="AC152"/>
      <c r="AD152" s="39"/>
      <c r="AE152" s="42"/>
      <c r="AF152" s="42" t="str">
        <f>_xlfn.IFNA(MATCH(B152,'Selected Projects Group B'!$A$3:$A$114,0),"Not on selected project list")</f>
        <v>Not on selected project list</v>
      </c>
      <c r="AG152" s="42" t="str">
        <f>_xlfn.IFNA(MATCH(B152,'Waitlisted Projects Group B'!$A$2:$A$114,0),"Not on waitlist")</f>
        <v>Not on waitlist</v>
      </c>
      <c r="AH152" s="42"/>
    </row>
    <row r="153" spans="2:34">
      <c r="B153" s="46"/>
      <c r="F153"/>
      <c r="I153" s="47"/>
      <c r="J153" s="47"/>
      <c r="K153" s="47"/>
      <c r="L153" s="47"/>
      <c r="M153" s="47"/>
      <c r="N153" s="48"/>
      <c r="O153" s="47"/>
      <c r="P153" s="47"/>
      <c r="Q153" s="47"/>
      <c r="R153" s="49"/>
      <c r="S153" s="47"/>
      <c r="T153" s="47"/>
      <c r="U153" s="47"/>
      <c r="V153" s="47"/>
      <c r="W153" s="50"/>
      <c r="X153" s="47"/>
      <c r="Y153" s="47"/>
      <c r="Z153" s="51"/>
      <c r="AA153" s="52"/>
      <c r="AB153" s="54"/>
      <c r="AC153" s="53"/>
      <c r="AD153" s="39"/>
      <c r="AE153" s="42"/>
      <c r="AF153" s="42" t="str">
        <f>_xlfn.IFNA(MATCH(B153,'Selected Projects Group B'!$A$3:$A$114,0),"Not on selected project list")</f>
        <v>Not on selected project list</v>
      </c>
      <c r="AG153" s="42" t="str">
        <f>_xlfn.IFNA(MATCH(B153,'Waitlisted Projects Group B'!$A$2:$A$114,0),"Not on waitlist")</f>
        <v>Not on waitlist</v>
      </c>
      <c r="AH153" s="42"/>
    </row>
    <row r="154" spans="2:34">
      <c r="B154" s="46"/>
      <c r="F154"/>
      <c r="I154" s="47"/>
      <c r="J154" s="47"/>
      <c r="K154" s="47"/>
      <c r="L154" s="47"/>
      <c r="M154" s="47"/>
      <c r="N154" s="48"/>
      <c r="O154" s="47"/>
      <c r="P154" s="47"/>
      <c r="Q154" s="47"/>
      <c r="R154" s="49"/>
      <c r="S154" s="47"/>
      <c r="T154" s="47"/>
      <c r="U154" s="47"/>
      <c r="V154" s="47"/>
      <c r="W154" s="50"/>
      <c r="X154" s="47"/>
      <c r="Y154" s="47"/>
      <c r="Z154" s="51"/>
      <c r="AA154" s="52"/>
      <c r="AB154" s="54"/>
      <c r="AC154"/>
      <c r="AD154" s="39"/>
      <c r="AE154" s="42"/>
      <c r="AF154" s="42" t="str">
        <f>_xlfn.IFNA(MATCH(B154,'Selected Projects Group B'!$A$3:$A$114,0),"Not on selected project list")</f>
        <v>Not on selected project list</v>
      </c>
      <c r="AG154" s="42" t="str">
        <f>_xlfn.IFNA(MATCH(B154,'Waitlisted Projects Group B'!$A$2:$A$114,0),"Not on waitlist")</f>
        <v>Not on waitlist</v>
      </c>
      <c r="AH154" s="42"/>
    </row>
    <row r="155" spans="2:34">
      <c r="B155" s="46"/>
      <c r="F155"/>
      <c r="I155" s="47"/>
      <c r="J155" s="47"/>
      <c r="K155" s="47"/>
      <c r="L155" s="47"/>
      <c r="M155" s="47"/>
      <c r="N155" s="48"/>
      <c r="O155" s="47"/>
      <c r="P155" s="47"/>
      <c r="Q155" s="47"/>
      <c r="R155" s="49"/>
      <c r="S155" s="47"/>
      <c r="T155" s="47"/>
      <c r="U155" s="47"/>
      <c r="V155" s="47"/>
      <c r="W155" s="50"/>
      <c r="X155" s="47"/>
      <c r="Y155" s="47"/>
      <c r="Z155" s="51"/>
      <c r="AA155" s="52"/>
      <c r="AB155" s="54"/>
      <c r="AC155"/>
      <c r="AD155" s="39"/>
      <c r="AE155" s="42"/>
      <c r="AF155" s="42" t="str">
        <f>_xlfn.IFNA(MATCH(B155,'Selected Projects Group B'!$A$3:$A$114,0),"Not on selected project list")</f>
        <v>Not on selected project list</v>
      </c>
      <c r="AG155" s="42" t="str">
        <f>_xlfn.IFNA(MATCH(B155,'Waitlisted Projects Group B'!$A$2:$A$114,0),"Not on waitlist")</f>
        <v>Not on waitlist</v>
      </c>
      <c r="AH155" s="42"/>
    </row>
    <row r="156" spans="2:34" ht="16.5" customHeight="1">
      <c r="B156" s="46"/>
      <c r="F156"/>
      <c r="I156" s="47"/>
      <c r="J156" s="47"/>
      <c r="K156" s="47"/>
      <c r="L156" s="47"/>
      <c r="M156" s="47"/>
      <c r="N156" s="48"/>
      <c r="O156" s="47"/>
      <c r="P156" s="47"/>
      <c r="Q156" s="47"/>
      <c r="R156" s="49"/>
      <c r="S156" s="47"/>
      <c r="T156" s="47"/>
      <c r="U156" s="47"/>
      <c r="V156" s="47"/>
      <c r="W156" s="50"/>
      <c r="X156" s="47"/>
      <c r="Y156" s="47"/>
      <c r="Z156" s="51"/>
      <c r="AA156" s="52"/>
      <c r="AB156" s="56"/>
      <c r="AC156"/>
      <c r="AD156" s="39"/>
      <c r="AE156" s="42"/>
      <c r="AF156" s="42" t="str">
        <f>_xlfn.IFNA(MATCH(B156,'Selected Projects Group B'!$A$3:$A$114,0),"Not on selected project list")</f>
        <v>Not on selected project list</v>
      </c>
      <c r="AG156" s="42" t="str">
        <f>_xlfn.IFNA(MATCH(B156,'Waitlisted Projects Group B'!$A$2:$A$114,0),"Not on waitlist")</f>
        <v>Not on waitlist</v>
      </c>
      <c r="AH156" s="42"/>
    </row>
    <row r="157" spans="2:34">
      <c r="B157" s="46"/>
      <c r="F157"/>
      <c r="I157" s="47"/>
      <c r="J157" s="47"/>
      <c r="K157" s="47"/>
      <c r="L157" s="47"/>
      <c r="M157" s="47"/>
      <c r="N157" s="48"/>
      <c r="O157" s="47"/>
      <c r="P157" s="47"/>
      <c r="Q157" s="47"/>
      <c r="R157" s="49"/>
      <c r="S157" s="47"/>
      <c r="T157" s="47"/>
      <c r="U157" s="47"/>
      <c r="V157" s="47"/>
      <c r="W157" s="50"/>
      <c r="X157" s="47"/>
      <c r="Y157" s="47"/>
      <c r="Z157" s="51"/>
      <c r="AA157" s="52"/>
      <c r="AB157" s="56"/>
      <c r="AC157"/>
      <c r="AD157" s="39"/>
      <c r="AE157" s="42"/>
      <c r="AF157" s="42" t="str">
        <f>_xlfn.IFNA(MATCH(B157,'Selected Projects Group B'!$A$3:$A$114,0),"Not on selected project list")</f>
        <v>Not on selected project list</v>
      </c>
      <c r="AG157" s="42" t="str">
        <f>_xlfn.IFNA(MATCH(B157,'Waitlisted Projects Group B'!$A$2:$A$114,0),"Not on waitlist")</f>
        <v>Not on waitlist</v>
      </c>
      <c r="AH157" s="42"/>
    </row>
    <row r="158" spans="2:34">
      <c r="B158" s="46"/>
      <c r="F158"/>
      <c r="I158" s="47"/>
      <c r="J158" s="47"/>
      <c r="K158" s="47"/>
      <c r="L158" s="47"/>
      <c r="M158" s="47"/>
      <c r="N158" s="48"/>
      <c r="O158" s="47"/>
      <c r="P158" s="47"/>
      <c r="Q158" s="47"/>
      <c r="R158" s="49"/>
      <c r="S158" s="47"/>
      <c r="T158" s="47"/>
      <c r="U158" s="47"/>
      <c r="V158" s="47"/>
      <c r="W158" s="50"/>
      <c r="X158" s="47"/>
      <c r="Y158" s="47"/>
      <c r="Z158" s="51"/>
      <c r="AA158" s="52"/>
      <c r="AB158" s="56"/>
      <c r="AC158"/>
      <c r="AD158" s="39"/>
      <c r="AE158" s="42"/>
      <c r="AF158" s="42" t="str">
        <f>_xlfn.IFNA(MATCH(B158,'Selected Projects Group B'!$A$3:$A$114,0),"Not on selected project list")</f>
        <v>Not on selected project list</v>
      </c>
      <c r="AG158" s="42" t="str">
        <f>_xlfn.IFNA(MATCH(B158,'Waitlisted Projects Group B'!$A$2:$A$114,0),"Not on waitlist")</f>
        <v>Not on waitlist</v>
      </c>
      <c r="AH158" s="42"/>
    </row>
    <row r="159" spans="2:34">
      <c r="B159" s="46"/>
      <c r="F159"/>
      <c r="I159" s="47"/>
      <c r="J159" s="47"/>
      <c r="K159" s="47"/>
      <c r="L159" s="47"/>
      <c r="M159" s="47"/>
      <c r="N159" s="48"/>
      <c r="O159" s="47"/>
      <c r="P159" s="47"/>
      <c r="Q159" s="47"/>
      <c r="R159" s="49"/>
      <c r="S159" s="47"/>
      <c r="T159" s="47"/>
      <c r="U159" s="47"/>
      <c r="V159" s="47"/>
      <c r="W159" s="50"/>
      <c r="X159" s="47"/>
      <c r="Y159" s="47"/>
      <c r="Z159" s="51"/>
      <c r="AA159" s="52"/>
      <c r="AB159" s="56"/>
      <c r="AC159"/>
      <c r="AD159" s="39"/>
      <c r="AE159" s="42"/>
      <c r="AF159" s="42" t="str">
        <f>_xlfn.IFNA(MATCH(B159,'Selected Projects Group B'!$A$3:$A$114,0),"Not on selected project list")</f>
        <v>Not on selected project list</v>
      </c>
      <c r="AG159" s="42" t="str">
        <f>_xlfn.IFNA(MATCH(B159,'Waitlisted Projects Group B'!$A$2:$A$114,0),"Not on waitlist")</f>
        <v>Not on waitlist</v>
      </c>
      <c r="AH159" s="42"/>
    </row>
    <row r="160" spans="2:34" ht="16.5" customHeight="1">
      <c r="B160" s="46"/>
      <c r="F160"/>
      <c r="I160" s="47"/>
      <c r="J160" s="47"/>
      <c r="K160" s="47"/>
      <c r="L160" s="47"/>
      <c r="M160" s="47"/>
      <c r="N160" s="48"/>
      <c r="O160" s="47"/>
      <c r="P160" s="47"/>
      <c r="Q160" s="47"/>
      <c r="R160" s="49"/>
      <c r="S160" s="47"/>
      <c r="T160" s="47"/>
      <c r="U160" s="47"/>
      <c r="V160" s="47"/>
      <c r="W160" s="50"/>
      <c r="X160" s="47"/>
      <c r="Y160" s="47"/>
      <c r="Z160" s="51"/>
      <c r="AA160" s="52"/>
      <c r="AB160" s="56"/>
      <c r="AC160"/>
      <c r="AD160" s="39"/>
      <c r="AE160" s="42"/>
      <c r="AF160" s="42" t="str">
        <f>_xlfn.IFNA(MATCH(B160,'Selected Projects Group B'!$A$3:$A$114,0),"Not on selected project list")</f>
        <v>Not on selected project list</v>
      </c>
      <c r="AG160" s="42" t="str">
        <f>_xlfn.IFNA(MATCH(B160,'Waitlisted Projects Group B'!$A$2:$A$114,0),"Not on waitlist")</f>
        <v>Not on waitlist</v>
      </c>
      <c r="AH160" s="42"/>
    </row>
    <row r="161" spans="2:34" ht="16.5" customHeight="1">
      <c r="B161" s="46"/>
      <c r="I161" s="47"/>
      <c r="J161" s="47"/>
      <c r="K161" s="47"/>
      <c r="L161" s="47"/>
      <c r="M161" s="47"/>
      <c r="N161" s="48"/>
      <c r="O161" s="47"/>
      <c r="P161" s="47"/>
      <c r="Q161" s="47"/>
      <c r="R161" s="49"/>
      <c r="S161" s="47"/>
      <c r="T161" s="47"/>
      <c r="U161" s="47"/>
      <c r="V161" s="47"/>
      <c r="W161" s="50"/>
      <c r="X161" s="47"/>
      <c r="Y161" s="47"/>
      <c r="Z161" s="51"/>
      <c r="AA161" s="52"/>
      <c r="AB161" s="56"/>
      <c r="AC161"/>
      <c r="AD161" s="39"/>
      <c r="AE161" s="42"/>
      <c r="AF161" s="42" t="str">
        <f>_xlfn.IFNA(MATCH(B161,'Selected Projects Group B'!$A$3:$A$114,0),"Not on selected project list")</f>
        <v>Not on selected project list</v>
      </c>
      <c r="AG161" s="42" t="str">
        <f>_xlfn.IFNA(MATCH(B161,'Waitlisted Projects Group B'!$A$2:$A$114,0),"Not on waitlist")</f>
        <v>Not on waitlist</v>
      </c>
      <c r="AH161" s="42"/>
    </row>
    <row r="162" spans="2:34" ht="16.5" customHeight="1">
      <c r="B162" s="46"/>
      <c r="F162"/>
      <c r="I162" s="47"/>
      <c r="J162" s="47"/>
      <c r="K162" s="47"/>
      <c r="L162" s="47"/>
      <c r="M162" s="47"/>
      <c r="N162" s="48"/>
      <c r="O162" s="47"/>
      <c r="P162" s="47"/>
      <c r="Q162" s="47"/>
      <c r="R162" s="49"/>
      <c r="S162" s="47"/>
      <c r="T162" s="47"/>
      <c r="U162" s="47"/>
      <c r="V162" s="47"/>
      <c r="W162" s="50"/>
      <c r="X162" s="47"/>
      <c r="Y162" s="47"/>
      <c r="Z162" s="51"/>
      <c r="AA162" s="52"/>
      <c r="AB162" s="56"/>
      <c r="AC162"/>
      <c r="AD162" s="39"/>
      <c r="AE162" s="42"/>
      <c r="AF162" s="42" t="str">
        <f>_xlfn.IFNA(MATCH(B162,'Selected Projects Group B'!$A$3:$A$114,0),"Not on selected project list")</f>
        <v>Not on selected project list</v>
      </c>
      <c r="AG162" s="42" t="str">
        <f>_xlfn.IFNA(MATCH(B162,'Waitlisted Projects Group B'!$A$2:$A$114,0),"Not on waitlist")</f>
        <v>Not on waitlist</v>
      </c>
      <c r="AH162" s="42"/>
    </row>
    <row r="163" spans="2:34">
      <c r="B163" s="46"/>
      <c r="F163"/>
      <c r="I163" s="47"/>
      <c r="J163" s="47"/>
      <c r="K163" s="47"/>
      <c r="L163" s="47"/>
      <c r="M163" s="47"/>
      <c r="N163" s="48"/>
      <c r="O163" s="47"/>
      <c r="P163" s="47"/>
      <c r="Q163" s="47"/>
      <c r="R163" s="49"/>
      <c r="S163" s="47"/>
      <c r="T163" s="47"/>
      <c r="U163" s="47"/>
      <c r="V163" s="47"/>
      <c r="W163" s="50"/>
      <c r="X163" s="47"/>
      <c r="Y163" s="47"/>
      <c r="Z163" s="51"/>
      <c r="AA163" s="52"/>
      <c r="AB163" s="56"/>
      <c r="AC163" s="53"/>
      <c r="AD163" s="39"/>
      <c r="AE163" s="42"/>
      <c r="AF163" s="42" t="str">
        <f>_xlfn.IFNA(MATCH(B163,'Selected Projects Group B'!$A$3:$A$114,0),"Not on selected project list")</f>
        <v>Not on selected project list</v>
      </c>
      <c r="AG163" s="42" t="str">
        <f>_xlfn.IFNA(MATCH(B163,'Waitlisted Projects Group B'!$A$2:$A$114,0),"Not on waitlist")</f>
        <v>Not on waitlist</v>
      </c>
      <c r="AH163" s="42"/>
    </row>
    <row r="164" spans="2:34" ht="16.5" customHeight="1">
      <c r="B164" s="46"/>
      <c r="F164"/>
      <c r="I164" s="47"/>
      <c r="J164" s="47"/>
      <c r="K164" s="47"/>
      <c r="L164" s="47"/>
      <c r="M164" s="47"/>
      <c r="N164" s="48"/>
      <c r="O164" s="47"/>
      <c r="P164" s="47"/>
      <c r="Q164" s="47"/>
      <c r="R164" s="49"/>
      <c r="S164" s="47"/>
      <c r="T164" s="47"/>
      <c r="U164" s="47"/>
      <c r="V164" s="47"/>
      <c r="W164" s="50"/>
      <c r="X164" s="47"/>
      <c r="Y164" s="47"/>
      <c r="Z164" s="51"/>
      <c r="AA164" s="52"/>
      <c r="AB164" s="56"/>
      <c r="AC164"/>
      <c r="AD164" s="39"/>
      <c r="AE164" s="42"/>
      <c r="AF164" s="42" t="str">
        <f>_xlfn.IFNA(MATCH(B164,'Selected Projects Group B'!$A$3:$A$114,0),"Not on selected project list")</f>
        <v>Not on selected project list</v>
      </c>
      <c r="AG164" s="42" t="str">
        <f>_xlfn.IFNA(MATCH(B164,'Waitlisted Projects Group B'!$A$2:$A$114,0),"Not on waitlist")</f>
        <v>Not on waitlist</v>
      </c>
      <c r="AH164" s="42"/>
    </row>
    <row r="165" spans="2:34" ht="16.5" customHeight="1">
      <c r="B165" s="46"/>
      <c r="F165"/>
      <c r="I165" s="47"/>
      <c r="J165" s="47"/>
      <c r="K165" s="47"/>
      <c r="L165" s="47"/>
      <c r="M165" s="47"/>
      <c r="N165" s="48"/>
      <c r="O165" s="47"/>
      <c r="P165" s="47"/>
      <c r="Q165" s="47"/>
      <c r="R165" s="49"/>
      <c r="S165" s="47"/>
      <c r="T165" s="47"/>
      <c r="U165" s="47"/>
      <c r="V165" s="47"/>
      <c r="W165" s="50"/>
      <c r="X165" s="47"/>
      <c r="Y165" s="47"/>
      <c r="Z165" s="51"/>
      <c r="AA165" s="52"/>
      <c r="AB165" s="56"/>
      <c r="AC165"/>
      <c r="AD165" s="39"/>
      <c r="AE165" s="42"/>
      <c r="AF165" s="42" t="str">
        <f>_xlfn.IFNA(MATCH(B165,'Selected Projects Group B'!$A$3:$A$114,0),"Not on selected project list")</f>
        <v>Not on selected project list</v>
      </c>
      <c r="AG165" s="42" t="str">
        <f>_xlfn.IFNA(MATCH(B165,'Waitlisted Projects Group B'!$A$2:$A$114,0),"Not on waitlist")</f>
        <v>Not on waitlist</v>
      </c>
      <c r="AH165" s="42"/>
    </row>
    <row r="166" spans="2:34" ht="16.5" customHeight="1">
      <c r="B166" s="46"/>
      <c r="F166"/>
      <c r="I166" s="47"/>
      <c r="J166" s="47"/>
      <c r="K166" s="47"/>
      <c r="L166" s="47"/>
      <c r="M166" s="47"/>
      <c r="N166" s="48"/>
      <c r="O166" s="47"/>
      <c r="P166" s="47"/>
      <c r="Q166" s="47"/>
      <c r="R166" s="49"/>
      <c r="S166" s="47"/>
      <c r="T166" s="47"/>
      <c r="U166" s="47"/>
      <c r="V166" s="47"/>
      <c r="W166" s="50"/>
      <c r="X166" s="47"/>
      <c r="Y166" s="47"/>
      <c r="Z166" s="51"/>
      <c r="AA166" s="52"/>
      <c r="AB166" s="56"/>
      <c r="AC166"/>
      <c r="AD166" s="39"/>
      <c r="AE166" s="42"/>
      <c r="AF166" s="42" t="str">
        <f>_xlfn.IFNA(MATCH(B166,'Selected Projects Group B'!$A$3:$A$114,0),"Not on selected project list")</f>
        <v>Not on selected project list</v>
      </c>
      <c r="AG166" s="42" t="str">
        <f>_xlfn.IFNA(MATCH(B166,'Waitlisted Projects Group B'!$A$2:$A$114,0),"Not on waitlist")</f>
        <v>Not on waitlist</v>
      </c>
      <c r="AH166" s="42"/>
    </row>
    <row r="167" spans="2:34" ht="16.5" customHeight="1">
      <c r="B167" s="46"/>
      <c r="F167"/>
      <c r="I167" s="47"/>
      <c r="J167" s="47"/>
      <c r="K167" s="47"/>
      <c r="L167" s="47"/>
      <c r="M167" s="47"/>
      <c r="N167" s="48"/>
      <c r="O167" s="47"/>
      <c r="P167" s="47"/>
      <c r="Q167" s="47"/>
      <c r="R167" s="49"/>
      <c r="S167" s="47"/>
      <c r="T167" s="47"/>
      <c r="U167" s="47"/>
      <c r="V167" s="47"/>
      <c r="W167" s="50"/>
      <c r="X167" s="47"/>
      <c r="Y167" s="47"/>
      <c r="Z167" s="51"/>
      <c r="AA167" s="52"/>
      <c r="AB167" s="56"/>
      <c r="AC167"/>
      <c r="AD167" s="39"/>
      <c r="AE167" s="42"/>
      <c r="AF167" s="42" t="str">
        <f>_xlfn.IFNA(MATCH(B167,'Selected Projects Group B'!$A$3:$A$114,0),"Not on selected project list")</f>
        <v>Not on selected project list</v>
      </c>
      <c r="AG167" s="42" t="str">
        <f>_xlfn.IFNA(MATCH(B167,'Waitlisted Projects Group B'!$A$2:$A$114,0),"Not on waitlist")</f>
        <v>Not on waitlist</v>
      </c>
      <c r="AH167" s="42"/>
    </row>
    <row r="168" spans="2:34" ht="16.5" customHeight="1">
      <c r="B168" s="46"/>
      <c r="F168"/>
      <c r="I168" s="47"/>
      <c r="J168" s="47"/>
      <c r="K168" s="47"/>
      <c r="L168" s="47"/>
      <c r="M168" s="47"/>
      <c r="N168" s="48"/>
      <c r="O168" s="47"/>
      <c r="P168" s="47"/>
      <c r="Q168" s="47"/>
      <c r="R168" s="49"/>
      <c r="S168" s="47"/>
      <c r="T168" s="47"/>
      <c r="U168" s="47"/>
      <c r="V168" s="47"/>
      <c r="W168" s="50"/>
      <c r="X168" s="47"/>
      <c r="Y168" s="47"/>
      <c r="Z168" s="51"/>
      <c r="AA168" s="52"/>
      <c r="AB168" s="56"/>
      <c r="AC168"/>
      <c r="AD168" s="39"/>
      <c r="AE168" s="42"/>
      <c r="AF168" s="42" t="str">
        <f>_xlfn.IFNA(MATCH(B168,'Selected Projects Group B'!$A$3:$A$114,0),"Not on selected project list")</f>
        <v>Not on selected project list</v>
      </c>
      <c r="AG168" s="42" t="str">
        <f>_xlfn.IFNA(MATCH(B168,'Waitlisted Projects Group B'!$A$2:$A$114,0),"Not on waitlist")</f>
        <v>Not on waitlist</v>
      </c>
      <c r="AH168" s="42"/>
    </row>
  </sheetData>
  <autoFilter ref="A4:AG168" xr:uid="{B078E696-8B72-42C4-B34D-174BEA5558F6}">
    <sortState xmlns:xlrd2="http://schemas.microsoft.com/office/spreadsheetml/2017/richdata2" ref="A5:AG168">
      <sortCondition descending="1" ref="AB4:AB168"/>
    </sortState>
  </autoFilter>
  <sortState xmlns:xlrd2="http://schemas.microsoft.com/office/spreadsheetml/2017/richdata2" ref="A5:AG168">
    <sortCondition descending="1" ref="AB5:AB168"/>
    <sortCondition descending="1" ref="AD5:AD168"/>
  </sortState>
  <mergeCells count="4">
    <mergeCell ref="X3:AA3"/>
    <mergeCell ref="I3:N3"/>
    <mergeCell ref="O3:R3"/>
    <mergeCell ref="S3:W3"/>
  </mergeCells>
  <phoneticPr fontId="11" type="noConversion"/>
  <conditionalFormatting sqref="B1:B1048576">
    <cfRule type="duplicateValues" dxfId="14" priority="1"/>
    <cfRule type="duplicateValues" dxfId="13" priority="2"/>
  </conditionalFormatting>
  <conditionalFormatting sqref="B140:B168">
    <cfRule type="duplicateValues" dxfId="12" priority="3"/>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B0B3-C81D-4922-A648-BAF6186CFAA1}">
  <dimension ref="A1:J131"/>
  <sheetViews>
    <sheetView tabSelected="1" zoomScaleNormal="100" workbookViewId="0">
      <pane ySplit="2" topLeftCell="A3" activePane="bottomLeft" state="frozen"/>
      <selection pane="bottomLeft" activeCell="L11" sqref="L11"/>
    </sheetView>
  </sheetViews>
  <sheetFormatPr defaultRowHeight="14.45"/>
  <cols>
    <col min="1" max="1" width="9.28515625" bestFit="1" customWidth="1"/>
    <col min="2" max="2" width="20.7109375" customWidth="1"/>
    <col min="4" max="4" width="19.5703125" customWidth="1"/>
    <col min="5" max="5" width="28.42578125" customWidth="1"/>
    <col min="6" max="6" width="9.28515625" bestFit="1" customWidth="1"/>
    <col min="7" max="7" width="39.7109375" customWidth="1"/>
    <col min="9" max="9" width="22.28515625" customWidth="1"/>
    <col min="10" max="10" width="17.42578125" customWidth="1"/>
    <col min="11" max="11" width="25.7109375" bestFit="1" customWidth="1"/>
  </cols>
  <sheetData>
    <row r="1" spans="1:10" ht="102" customHeight="1" thickBot="1">
      <c r="G1" s="55" t="s">
        <v>325</v>
      </c>
      <c r="H1" s="36">
        <f>SUM(F3:F100)</f>
        <v>155.25</v>
      </c>
    </row>
    <row r="2" spans="1:10" ht="43.15">
      <c r="A2" s="9" t="s">
        <v>2</v>
      </c>
      <c r="B2" s="9" t="s">
        <v>3</v>
      </c>
      <c r="C2" s="9" t="s">
        <v>0</v>
      </c>
      <c r="D2" s="9" t="s">
        <v>1</v>
      </c>
      <c r="E2" s="9" t="s">
        <v>326</v>
      </c>
      <c r="F2" s="11" t="s">
        <v>4</v>
      </c>
      <c r="G2" s="9" t="s">
        <v>443</v>
      </c>
      <c r="H2" s="25" t="s">
        <v>328</v>
      </c>
      <c r="I2" s="37" t="s">
        <v>329</v>
      </c>
      <c r="J2" s="37" t="s">
        <v>330</v>
      </c>
    </row>
    <row r="3" spans="1:10">
      <c r="A3" s="46">
        <v>95483</v>
      </c>
      <c r="B3" t="s">
        <v>142</v>
      </c>
      <c r="C3">
        <v>2020</v>
      </c>
      <c r="D3" t="s">
        <v>126</v>
      </c>
      <c r="E3" t="s">
        <v>126</v>
      </c>
      <c r="F3">
        <v>1.44</v>
      </c>
      <c r="G3">
        <f>SUMIF($E$3:$E$200,E3,$F$3:$F$200)</f>
        <v>30.599999999999994</v>
      </c>
      <c r="H3" s="1">
        <v>6</v>
      </c>
      <c r="I3" t="str">
        <f>_xlfn.IFNA(INDEX('Detailed Scores Group B 6-1-23'!$AD$4:$AD$200,MATCH('Selected Projects Group B'!A3,'Detailed Scores Group B 6-1-23'!$B$4:$B$200,0)),"")</f>
        <v/>
      </c>
      <c r="J3" t="s">
        <v>332</v>
      </c>
    </row>
    <row r="4" spans="1:10">
      <c r="A4" s="46">
        <v>95479</v>
      </c>
      <c r="B4" t="s">
        <v>138</v>
      </c>
      <c r="C4">
        <v>2020</v>
      </c>
      <c r="D4" t="s">
        <v>126</v>
      </c>
      <c r="E4" t="s">
        <v>126</v>
      </c>
      <c r="F4">
        <v>3</v>
      </c>
      <c r="G4">
        <f t="shared" ref="G4:G67" si="0">SUMIF($E$3:$E$200,E4,$F$3:$F$200)</f>
        <v>30.599999999999994</v>
      </c>
      <c r="H4" s="1">
        <v>6</v>
      </c>
      <c r="I4" t="str">
        <f>_xlfn.IFNA(INDEX('Detailed Scores Group B 6-1-23'!$AD$4:$AD$200,MATCH('Selected Projects Group B'!A4,'Detailed Scores Group B 6-1-23'!$B$4:$B$200,0)),"")</f>
        <v/>
      </c>
      <c r="J4" t="s">
        <v>332</v>
      </c>
    </row>
    <row r="5" spans="1:10">
      <c r="A5" s="46">
        <v>95490</v>
      </c>
      <c r="B5" t="s">
        <v>147</v>
      </c>
      <c r="C5">
        <v>2020</v>
      </c>
      <c r="D5" t="s">
        <v>126</v>
      </c>
      <c r="E5" t="s">
        <v>126</v>
      </c>
      <c r="F5">
        <v>1.68</v>
      </c>
      <c r="G5">
        <f t="shared" si="0"/>
        <v>30.599999999999994</v>
      </c>
      <c r="H5" s="1">
        <v>6</v>
      </c>
      <c r="I5" t="str">
        <f>_xlfn.IFNA(INDEX('Detailed Scores Group B 6-1-23'!$AD$4:$AD$200,MATCH('Selected Projects Group B'!A5,'Detailed Scores Group B 6-1-23'!$B$4:$B$200,0)),"")</f>
        <v/>
      </c>
      <c r="J5" t="s">
        <v>332</v>
      </c>
    </row>
    <row r="6" spans="1:10">
      <c r="A6" s="46">
        <v>95487</v>
      </c>
      <c r="B6" t="s">
        <v>145</v>
      </c>
      <c r="C6">
        <v>2020</v>
      </c>
      <c r="D6" t="s">
        <v>126</v>
      </c>
      <c r="E6" t="s">
        <v>126</v>
      </c>
      <c r="F6">
        <v>1.2</v>
      </c>
      <c r="G6">
        <f t="shared" si="0"/>
        <v>30.599999999999994</v>
      </c>
      <c r="H6" s="1">
        <v>6</v>
      </c>
      <c r="I6" t="str">
        <f>_xlfn.IFNA(INDEX('Detailed Scores Group B 6-1-23'!$AD$4:$AD$200,MATCH('Selected Projects Group B'!A6,'Detailed Scores Group B 6-1-23'!$B$4:$B$200,0)),"")</f>
        <v/>
      </c>
      <c r="J6" t="s">
        <v>332</v>
      </c>
    </row>
    <row r="7" spans="1:10">
      <c r="A7" s="46">
        <v>95499</v>
      </c>
      <c r="B7" t="s">
        <v>155</v>
      </c>
      <c r="C7">
        <v>2020</v>
      </c>
      <c r="D7" t="s">
        <v>126</v>
      </c>
      <c r="E7" t="s">
        <v>126</v>
      </c>
      <c r="F7">
        <v>1.56</v>
      </c>
      <c r="G7">
        <f t="shared" si="0"/>
        <v>30.599999999999994</v>
      </c>
      <c r="H7" s="1">
        <v>6</v>
      </c>
      <c r="I7" t="str">
        <f>_xlfn.IFNA(INDEX('Detailed Scores Group B 6-1-23'!$AD$4:$AD$200,MATCH('Selected Projects Group B'!A7,'Detailed Scores Group B 6-1-23'!$B$4:$B$200,0)),"")</f>
        <v/>
      </c>
      <c r="J7" t="s">
        <v>332</v>
      </c>
    </row>
    <row r="8" spans="1:10">
      <c r="A8" s="46">
        <v>95469</v>
      </c>
      <c r="B8" t="s">
        <v>128</v>
      </c>
      <c r="C8">
        <v>2020</v>
      </c>
      <c r="D8" t="s">
        <v>126</v>
      </c>
      <c r="E8" t="s">
        <v>126</v>
      </c>
      <c r="F8">
        <v>1.56</v>
      </c>
      <c r="G8">
        <f t="shared" si="0"/>
        <v>30.599999999999994</v>
      </c>
      <c r="H8" s="1">
        <v>6</v>
      </c>
      <c r="I8" t="str">
        <f>_xlfn.IFNA(INDEX('Detailed Scores Group B 6-1-23'!$AD$4:$AD$200,MATCH('Selected Projects Group B'!A8,'Detailed Scores Group B 6-1-23'!$B$4:$B$200,0)),"")</f>
        <v/>
      </c>
      <c r="J8" t="s">
        <v>332</v>
      </c>
    </row>
    <row r="9" spans="1:10">
      <c r="A9" s="46">
        <v>95476</v>
      </c>
      <c r="B9" t="s">
        <v>135</v>
      </c>
      <c r="C9">
        <v>2020</v>
      </c>
      <c r="D9" t="s">
        <v>126</v>
      </c>
      <c r="E9" t="s">
        <v>126</v>
      </c>
      <c r="F9">
        <v>1.56</v>
      </c>
      <c r="G9">
        <f t="shared" si="0"/>
        <v>30.599999999999994</v>
      </c>
      <c r="H9" s="1">
        <v>6</v>
      </c>
      <c r="I9" t="str">
        <f>_xlfn.IFNA(INDEX('Detailed Scores Group B 6-1-23'!$AD$4:$AD$200,MATCH('Selected Projects Group B'!A9,'Detailed Scores Group B 6-1-23'!$B$4:$B$200,0)),"")</f>
        <v/>
      </c>
      <c r="J9" t="s">
        <v>332</v>
      </c>
    </row>
    <row r="10" spans="1:10">
      <c r="A10" s="46">
        <v>95496</v>
      </c>
      <c r="B10" t="s">
        <v>153</v>
      </c>
      <c r="C10">
        <v>2020</v>
      </c>
      <c r="D10" t="s">
        <v>126</v>
      </c>
      <c r="E10" t="s">
        <v>126</v>
      </c>
      <c r="F10">
        <v>1.2</v>
      </c>
      <c r="G10">
        <f t="shared" si="0"/>
        <v>30.599999999999994</v>
      </c>
      <c r="H10" s="1">
        <v>6</v>
      </c>
      <c r="I10" t="str">
        <f>_xlfn.IFNA(INDEX('Detailed Scores Group B 6-1-23'!$AD$4:$AD$200,MATCH('Selected Projects Group B'!A10,'Detailed Scores Group B 6-1-23'!$B$4:$B$200,0)),"")</f>
        <v/>
      </c>
      <c r="J10" t="s">
        <v>332</v>
      </c>
    </row>
    <row r="11" spans="1:10">
      <c r="A11" s="46">
        <v>95493</v>
      </c>
      <c r="B11" t="s">
        <v>150</v>
      </c>
      <c r="C11">
        <v>2020</v>
      </c>
      <c r="D11" t="s">
        <v>126</v>
      </c>
      <c r="E11" t="s">
        <v>126</v>
      </c>
      <c r="F11">
        <v>0.96</v>
      </c>
      <c r="G11">
        <f t="shared" si="0"/>
        <v>30.599999999999994</v>
      </c>
      <c r="H11" s="1">
        <v>6</v>
      </c>
      <c r="I11" t="str">
        <f>_xlfn.IFNA(INDEX('Detailed Scores Group B 6-1-23'!$AD$4:$AD$200,MATCH('Selected Projects Group B'!A11,'Detailed Scores Group B 6-1-23'!$B$4:$B$200,0)),"")</f>
        <v/>
      </c>
      <c r="J11" t="s">
        <v>332</v>
      </c>
    </row>
    <row r="12" spans="1:10">
      <c r="A12" s="46">
        <v>95484</v>
      </c>
      <c r="B12" t="s">
        <v>143</v>
      </c>
      <c r="C12">
        <v>2020</v>
      </c>
      <c r="D12" t="s">
        <v>126</v>
      </c>
      <c r="E12" t="s">
        <v>126</v>
      </c>
      <c r="F12">
        <v>1.44</v>
      </c>
      <c r="G12">
        <f t="shared" si="0"/>
        <v>30.599999999999994</v>
      </c>
      <c r="H12" s="1">
        <v>6</v>
      </c>
      <c r="I12" t="str">
        <f>_xlfn.IFNA(INDEX('Detailed Scores Group B 6-1-23'!$AD$4:$AD$200,MATCH('Selected Projects Group B'!A12,'Detailed Scores Group B 6-1-23'!$B$4:$B$200,0)),"")</f>
        <v/>
      </c>
      <c r="J12" t="s">
        <v>332</v>
      </c>
    </row>
    <row r="13" spans="1:10">
      <c r="A13" s="46">
        <v>95482</v>
      </c>
      <c r="B13" t="s">
        <v>141</v>
      </c>
      <c r="C13">
        <v>2020</v>
      </c>
      <c r="D13" t="s">
        <v>126</v>
      </c>
      <c r="E13" t="s">
        <v>126</v>
      </c>
      <c r="F13">
        <v>0.96</v>
      </c>
      <c r="G13">
        <f t="shared" si="0"/>
        <v>30.599999999999994</v>
      </c>
      <c r="H13" s="1">
        <v>6</v>
      </c>
      <c r="I13" t="str">
        <f>_xlfn.IFNA(INDEX('Detailed Scores Group B 6-1-23'!$AD$4:$AD$200,MATCH('Selected Projects Group B'!A13,'Detailed Scores Group B 6-1-23'!$B$4:$B$200,0)),"")</f>
        <v/>
      </c>
      <c r="J13" t="s">
        <v>332</v>
      </c>
    </row>
    <row r="14" spans="1:10">
      <c r="A14" s="46">
        <v>95137</v>
      </c>
      <c r="B14" t="s">
        <v>444</v>
      </c>
      <c r="C14">
        <v>80</v>
      </c>
      <c r="D14" t="s">
        <v>36</v>
      </c>
      <c r="E14" t="s">
        <v>36</v>
      </c>
      <c r="F14">
        <v>3.19</v>
      </c>
      <c r="G14">
        <f t="shared" si="0"/>
        <v>17.71</v>
      </c>
      <c r="H14" s="1">
        <v>6</v>
      </c>
      <c r="I14" t="str">
        <f>_xlfn.IFNA(INDEX('Detailed Scores Group B 6-1-23'!$AD$4:$AD$200,MATCH('Selected Projects Group B'!A14,'Detailed Scores Group B 6-1-23'!$B$4:$B$200,0)),"")</f>
        <v/>
      </c>
      <c r="J14" t="s">
        <v>332</v>
      </c>
    </row>
    <row r="15" spans="1:10">
      <c r="A15" s="46">
        <v>95480</v>
      </c>
      <c r="B15" t="s">
        <v>139</v>
      </c>
      <c r="C15">
        <v>2020</v>
      </c>
      <c r="D15" t="s">
        <v>126</v>
      </c>
      <c r="E15" t="s">
        <v>126</v>
      </c>
      <c r="F15">
        <v>1.56</v>
      </c>
      <c r="G15">
        <f t="shared" si="0"/>
        <v>30.599999999999994</v>
      </c>
      <c r="H15" s="1">
        <v>6</v>
      </c>
      <c r="I15" t="str">
        <f>_xlfn.IFNA(INDEX('Detailed Scores Group B 6-1-23'!$AD$4:$AD$200,MATCH('Selected Projects Group B'!A15,'Detailed Scores Group B 6-1-23'!$B$4:$B$200,0)),"")</f>
        <v/>
      </c>
      <c r="J15" t="s">
        <v>332</v>
      </c>
    </row>
    <row r="16" spans="1:10">
      <c r="A16" s="46">
        <v>95195</v>
      </c>
      <c r="B16" t="s">
        <v>445</v>
      </c>
      <c r="C16">
        <v>80</v>
      </c>
      <c r="D16" t="s">
        <v>36</v>
      </c>
      <c r="E16" t="s">
        <v>36</v>
      </c>
      <c r="F16">
        <v>1.43</v>
      </c>
      <c r="G16">
        <f t="shared" si="0"/>
        <v>17.71</v>
      </c>
      <c r="H16" s="1">
        <v>6</v>
      </c>
      <c r="I16" t="str">
        <f>_xlfn.IFNA(INDEX('Detailed Scores Group B 6-1-23'!$AD$4:$AD$200,MATCH('Selected Projects Group B'!A16,'Detailed Scores Group B 6-1-23'!$B$4:$B$200,0)),"")</f>
        <v/>
      </c>
      <c r="J16" t="s">
        <v>332</v>
      </c>
    </row>
    <row r="17" spans="1:10">
      <c r="A17" s="46">
        <v>95160</v>
      </c>
      <c r="B17" t="s">
        <v>103</v>
      </c>
      <c r="C17">
        <v>80</v>
      </c>
      <c r="D17" t="s">
        <v>36</v>
      </c>
      <c r="E17" t="s">
        <v>36</v>
      </c>
      <c r="F17">
        <v>1.54</v>
      </c>
      <c r="G17">
        <f t="shared" si="0"/>
        <v>17.71</v>
      </c>
      <c r="H17" s="1">
        <v>6</v>
      </c>
      <c r="I17" t="str">
        <f>_xlfn.IFNA(INDEX('Detailed Scores Group B 6-1-23'!$AD$4:$AD$200,MATCH('Selected Projects Group B'!A17,'Detailed Scores Group B 6-1-23'!$B$4:$B$200,0)),"")</f>
        <v/>
      </c>
      <c r="J17" t="s">
        <v>332</v>
      </c>
    </row>
    <row r="18" spans="1:10">
      <c r="A18" s="46">
        <v>94741</v>
      </c>
      <c r="B18" t="s">
        <v>446</v>
      </c>
      <c r="C18">
        <v>913</v>
      </c>
      <c r="D18" t="s">
        <v>447</v>
      </c>
      <c r="E18" t="s">
        <v>448</v>
      </c>
      <c r="F18">
        <v>1.92</v>
      </c>
      <c r="G18">
        <f t="shared" si="0"/>
        <v>12.52</v>
      </c>
      <c r="H18" s="1">
        <v>6</v>
      </c>
      <c r="I18" t="str">
        <f>_xlfn.IFNA(INDEX('Detailed Scores Group B 6-1-23'!$AD$4:$AD$200,MATCH('Selected Projects Group B'!A18,'Detailed Scores Group B 6-1-23'!$B$4:$B$200,0)),"")</f>
        <v/>
      </c>
      <c r="J18" t="s">
        <v>332</v>
      </c>
    </row>
    <row r="19" spans="1:10">
      <c r="A19" s="46">
        <v>94489</v>
      </c>
      <c r="B19" t="s">
        <v>449</v>
      </c>
      <c r="C19">
        <v>913</v>
      </c>
      <c r="D19" t="s">
        <v>447</v>
      </c>
      <c r="E19" t="s">
        <v>448</v>
      </c>
      <c r="F19">
        <v>1.32</v>
      </c>
      <c r="G19">
        <f t="shared" si="0"/>
        <v>12.52</v>
      </c>
      <c r="H19" s="1">
        <v>6</v>
      </c>
      <c r="I19" t="str">
        <f>_xlfn.IFNA(INDEX('Detailed Scores Group B 6-1-23'!$AD$4:$AD$200,MATCH('Selected Projects Group B'!A19,'Detailed Scores Group B 6-1-23'!$B$4:$B$200,0)),"")</f>
        <v/>
      </c>
      <c r="J19" t="s">
        <v>332</v>
      </c>
    </row>
    <row r="20" spans="1:10">
      <c r="A20" s="46">
        <v>94740</v>
      </c>
      <c r="B20" t="s">
        <v>450</v>
      </c>
      <c r="C20">
        <v>913</v>
      </c>
      <c r="D20" t="s">
        <v>447</v>
      </c>
      <c r="E20" t="s">
        <v>448</v>
      </c>
      <c r="F20">
        <v>3</v>
      </c>
      <c r="G20">
        <f t="shared" si="0"/>
        <v>12.52</v>
      </c>
      <c r="H20" s="1">
        <v>6</v>
      </c>
      <c r="I20" t="str">
        <f>_xlfn.IFNA(INDEX('Detailed Scores Group B 6-1-23'!$AD$4:$AD$200,MATCH('Selected Projects Group B'!A20,'Detailed Scores Group B 6-1-23'!$B$4:$B$200,0)),"")</f>
        <v/>
      </c>
      <c r="J20" t="s">
        <v>332</v>
      </c>
    </row>
    <row r="21" spans="1:10">
      <c r="A21" s="46">
        <v>94198</v>
      </c>
      <c r="B21" t="s">
        <v>451</v>
      </c>
      <c r="C21">
        <v>913</v>
      </c>
      <c r="D21" t="s">
        <v>447</v>
      </c>
      <c r="E21" t="s">
        <v>448</v>
      </c>
      <c r="F21">
        <v>0.28000000000000003</v>
      </c>
      <c r="G21">
        <f t="shared" si="0"/>
        <v>12.52</v>
      </c>
      <c r="H21" s="1">
        <v>6</v>
      </c>
      <c r="I21" t="str">
        <f>_xlfn.IFNA(INDEX('Detailed Scores Group B 6-1-23'!$AD$4:$AD$200,MATCH('Selected Projects Group B'!A21,'Detailed Scores Group B 6-1-23'!$B$4:$B$200,0)),"")</f>
        <v/>
      </c>
      <c r="J21" t="s">
        <v>332</v>
      </c>
    </row>
    <row r="22" spans="1:10">
      <c r="A22" s="46">
        <v>94998</v>
      </c>
      <c r="B22" t="s">
        <v>452</v>
      </c>
      <c r="C22">
        <v>913</v>
      </c>
      <c r="D22" t="s">
        <v>447</v>
      </c>
      <c r="E22" t="s">
        <v>448</v>
      </c>
      <c r="F22">
        <v>0.6</v>
      </c>
      <c r="G22">
        <f t="shared" si="0"/>
        <v>12.52</v>
      </c>
      <c r="H22" s="1">
        <v>6</v>
      </c>
      <c r="I22" t="str">
        <f>_xlfn.IFNA(INDEX('Detailed Scores Group B 6-1-23'!$AD$4:$AD$200,MATCH('Selected Projects Group B'!A22,'Detailed Scores Group B 6-1-23'!$B$4:$B$200,0)),"")</f>
        <v/>
      </c>
      <c r="J22" t="s">
        <v>332</v>
      </c>
    </row>
    <row r="23" spans="1:10">
      <c r="A23" s="46">
        <v>95392</v>
      </c>
      <c r="B23" t="s">
        <v>453</v>
      </c>
      <c r="C23">
        <v>913</v>
      </c>
      <c r="D23" t="s">
        <v>447</v>
      </c>
      <c r="E23" t="s">
        <v>448</v>
      </c>
      <c r="F23">
        <v>0.72</v>
      </c>
      <c r="G23">
        <f t="shared" si="0"/>
        <v>12.52</v>
      </c>
      <c r="H23" s="1">
        <v>6</v>
      </c>
      <c r="I23" t="str">
        <f>_xlfn.IFNA(INDEX('Detailed Scores Group B 6-1-23'!$AD$4:$AD$200,MATCH('Selected Projects Group B'!A23,'Detailed Scores Group B 6-1-23'!$B$4:$B$200,0)),"")</f>
        <v/>
      </c>
      <c r="J23" t="s">
        <v>332</v>
      </c>
    </row>
    <row r="24" spans="1:10">
      <c r="A24" s="46">
        <v>96296</v>
      </c>
      <c r="B24" t="s">
        <v>454</v>
      </c>
      <c r="C24">
        <v>913</v>
      </c>
      <c r="D24" t="s">
        <v>447</v>
      </c>
      <c r="E24" t="s">
        <v>448</v>
      </c>
      <c r="F24">
        <v>1.44</v>
      </c>
      <c r="G24">
        <f t="shared" si="0"/>
        <v>12.52</v>
      </c>
      <c r="H24" s="1">
        <v>6</v>
      </c>
      <c r="I24" t="str">
        <f>_xlfn.IFNA(INDEX('Detailed Scores Group B 6-1-23'!$AD$4:$AD$200,MATCH('Selected Projects Group B'!A24,'Detailed Scores Group B 6-1-23'!$B$4:$B$200,0)),"")</f>
        <v/>
      </c>
      <c r="J24" t="s">
        <v>332</v>
      </c>
    </row>
    <row r="25" spans="1:10">
      <c r="A25" s="46">
        <v>96352</v>
      </c>
      <c r="B25" t="s">
        <v>455</v>
      </c>
      <c r="C25">
        <v>913</v>
      </c>
      <c r="D25" t="s">
        <v>447</v>
      </c>
      <c r="E25" t="s">
        <v>448</v>
      </c>
      <c r="F25">
        <v>3.24</v>
      </c>
      <c r="G25">
        <f t="shared" si="0"/>
        <v>12.52</v>
      </c>
      <c r="H25" s="1">
        <v>6</v>
      </c>
      <c r="I25" t="str">
        <f>_xlfn.IFNA(INDEX('Detailed Scores Group B 6-1-23'!$AD$4:$AD$200,MATCH('Selected Projects Group B'!A25,'Detailed Scores Group B 6-1-23'!$B$4:$B$200,0)),"")</f>
        <v/>
      </c>
      <c r="J25" t="s">
        <v>332</v>
      </c>
    </row>
    <row r="26" spans="1:10">
      <c r="A26" s="46">
        <v>96598</v>
      </c>
      <c r="B26" t="s">
        <v>456</v>
      </c>
      <c r="C26">
        <v>343</v>
      </c>
      <c r="D26" t="s">
        <v>24</v>
      </c>
      <c r="E26" t="s">
        <v>399</v>
      </c>
      <c r="F26">
        <v>4.5</v>
      </c>
      <c r="G26">
        <f t="shared" si="0"/>
        <v>15.95</v>
      </c>
      <c r="H26" s="1">
        <v>5.25</v>
      </c>
      <c r="I26" t="str">
        <f>_xlfn.IFNA(INDEX('Detailed Scores Group B 6-1-23'!$AD$4:$AD$200,MATCH('Selected Projects Group B'!A26,'Detailed Scores Group B 6-1-23'!$B$4:$B$200,0)),"")</f>
        <v/>
      </c>
      <c r="J26" t="s">
        <v>332</v>
      </c>
    </row>
    <row r="27" spans="1:10">
      <c r="A27" s="71">
        <v>97744</v>
      </c>
      <c r="B27" t="s">
        <v>457</v>
      </c>
      <c r="C27">
        <v>2004</v>
      </c>
      <c r="D27" t="s">
        <v>47</v>
      </c>
      <c r="E27" t="s">
        <v>47</v>
      </c>
      <c r="F27">
        <v>4.99</v>
      </c>
      <c r="G27">
        <f t="shared" si="0"/>
        <v>8.49</v>
      </c>
      <c r="H27" s="1">
        <v>5.25</v>
      </c>
      <c r="I27" t="str">
        <f>_xlfn.IFNA(INDEX('Detailed Scores Group B 6-1-23'!$AD$4:$AD$200,MATCH('Selected Projects Group B'!A27,'Detailed Scores Group B 6-1-23'!$B$4:$B$200,0)),"")</f>
        <v/>
      </c>
      <c r="J27" t="s">
        <v>332</v>
      </c>
    </row>
    <row r="28" spans="1:10">
      <c r="A28" s="71">
        <v>103982</v>
      </c>
      <c r="B28" t="s">
        <v>458</v>
      </c>
      <c r="C28">
        <v>2023</v>
      </c>
      <c r="D28" t="s">
        <v>8</v>
      </c>
      <c r="E28" t="s">
        <v>459</v>
      </c>
      <c r="F28">
        <v>4</v>
      </c>
      <c r="G28">
        <f t="shared" si="0"/>
        <v>4</v>
      </c>
      <c r="H28" s="1">
        <v>5.25</v>
      </c>
      <c r="I28" t="str">
        <f>_xlfn.IFNA(INDEX('Detailed Scores Group B 6-1-23'!$AD$4:$AD$200,MATCH('Selected Projects Group B'!A28,'Detailed Scores Group B 6-1-23'!$B$4:$B$200,0)),"")</f>
        <v/>
      </c>
      <c r="J28" t="s">
        <v>332</v>
      </c>
    </row>
    <row r="29" spans="1:10">
      <c r="A29" s="71">
        <v>103744</v>
      </c>
      <c r="B29" t="s">
        <v>460</v>
      </c>
      <c r="C29">
        <v>1085</v>
      </c>
      <c r="D29" t="s">
        <v>39</v>
      </c>
      <c r="E29" t="s">
        <v>39</v>
      </c>
      <c r="F29">
        <v>4.99</v>
      </c>
      <c r="G29">
        <f t="shared" si="0"/>
        <v>9.98</v>
      </c>
      <c r="H29" s="1">
        <v>7.25</v>
      </c>
      <c r="I29" t="str">
        <f>_xlfn.IFNA(INDEX('Detailed Scores Group B 6-1-23'!$AD$4:$AD$200,MATCH('Selected Projects Group B'!A29,'Detailed Scores Group B 6-1-23'!$B$4:$B$200,0)),"")</f>
        <v/>
      </c>
      <c r="J29" t="s">
        <v>332</v>
      </c>
    </row>
    <row r="30" spans="1:10">
      <c r="A30">
        <v>105900</v>
      </c>
      <c r="B30" t="s">
        <v>461</v>
      </c>
      <c r="C30">
        <v>2004</v>
      </c>
      <c r="D30" t="s">
        <v>47</v>
      </c>
      <c r="E30" t="s">
        <v>47</v>
      </c>
      <c r="F30">
        <v>3.5</v>
      </c>
      <c r="G30">
        <f t="shared" si="0"/>
        <v>8.49</v>
      </c>
      <c r="H30" s="1">
        <v>5.25</v>
      </c>
      <c r="I30" t="str">
        <f>_xlfn.IFNA(INDEX('Detailed Scores Group B 6-1-23'!$AD$4:$AD$200,MATCH('Selected Projects Group B'!A30,'Detailed Scores Group B 6-1-23'!$B$4:$B$200,0)),"")</f>
        <v/>
      </c>
      <c r="J30" t="s">
        <v>332</v>
      </c>
    </row>
    <row r="31" spans="1:10">
      <c r="A31" s="71">
        <v>103864</v>
      </c>
      <c r="B31" t="s">
        <v>462</v>
      </c>
      <c r="C31">
        <v>1085</v>
      </c>
      <c r="D31" t="s">
        <v>39</v>
      </c>
      <c r="E31" t="s">
        <v>39</v>
      </c>
      <c r="F31">
        <v>4.99</v>
      </c>
      <c r="G31">
        <f t="shared" si="0"/>
        <v>9.98</v>
      </c>
      <c r="H31" s="1">
        <v>7.25</v>
      </c>
      <c r="I31" t="str">
        <f>_xlfn.IFNA(INDEX('Detailed Scores Group B 6-1-23'!$AD$4:$AD$200,MATCH('Selected Projects Group B'!A31,'Detailed Scores Group B 6-1-23'!$B$4:$B$200,0)),"")</f>
        <v/>
      </c>
      <c r="J31" t="s">
        <v>332</v>
      </c>
    </row>
    <row r="32" spans="1:10">
      <c r="A32">
        <v>107149</v>
      </c>
      <c r="B32" t="s">
        <v>463</v>
      </c>
      <c r="C32">
        <v>80</v>
      </c>
      <c r="D32" t="s">
        <v>36</v>
      </c>
      <c r="E32" t="s">
        <v>36</v>
      </c>
      <c r="F32">
        <v>3.52</v>
      </c>
      <c r="G32">
        <f t="shared" si="0"/>
        <v>17.71</v>
      </c>
      <c r="H32" s="1">
        <v>6</v>
      </c>
      <c r="I32" t="str">
        <f>_xlfn.IFNA(INDEX('Detailed Scores Group B 6-1-23'!$AD$4:$AD$200,MATCH('Selected Projects Group B'!A32,'Detailed Scores Group B 6-1-23'!$B$4:$B$200,0)),"")</f>
        <v/>
      </c>
      <c r="J32" t="s">
        <v>332</v>
      </c>
    </row>
    <row r="33" spans="1:10">
      <c r="A33">
        <v>107104</v>
      </c>
      <c r="B33" t="s">
        <v>464</v>
      </c>
      <c r="C33">
        <v>80</v>
      </c>
      <c r="D33" t="s">
        <v>36</v>
      </c>
      <c r="E33" t="s">
        <v>36</v>
      </c>
      <c r="F33">
        <v>1.21</v>
      </c>
      <c r="G33">
        <f t="shared" si="0"/>
        <v>17.71</v>
      </c>
      <c r="H33" s="1">
        <v>6</v>
      </c>
      <c r="I33" t="str">
        <f>_xlfn.IFNA(INDEX('Detailed Scores Group B 6-1-23'!$AD$4:$AD$200,MATCH('Selected Projects Group B'!A33,'Detailed Scores Group B 6-1-23'!$B$4:$B$200,0)),"")</f>
        <v/>
      </c>
      <c r="J33" t="s">
        <v>332</v>
      </c>
    </row>
    <row r="34" spans="1:10">
      <c r="A34">
        <v>107094</v>
      </c>
      <c r="B34" t="s">
        <v>465</v>
      </c>
      <c r="C34">
        <v>80</v>
      </c>
      <c r="D34" t="s">
        <v>36</v>
      </c>
      <c r="E34" t="s">
        <v>36</v>
      </c>
      <c r="F34">
        <v>0.99</v>
      </c>
      <c r="G34">
        <f t="shared" si="0"/>
        <v>17.71</v>
      </c>
      <c r="H34" s="1">
        <v>6</v>
      </c>
      <c r="I34" t="str">
        <f>_xlfn.IFNA(INDEX('Detailed Scores Group B 6-1-23'!$AD$4:$AD$200,MATCH('Selected Projects Group B'!A34,'Detailed Scores Group B 6-1-23'!$B$4:$B$200,0)),"")</f>
        <v/>
      </c>
      <c r="J34" t="s">
        <v>332</v>
      </c>
    </row>
    <row r="35" spans="1:10">
      <c r="A35">
        <v>107100</v>
      </c>
      <c r="B35" t="s">
        <v>466</v>
      </c>
      <c r="C35">
        <v>80</v>
      </c>
      <c r="D35" t="s">
        <v>36</v>
      </c>
      <c r="E35" t="s">
        <v>36</v>
      </c>
      <c r="F35">
        <v>0.88</v>
      </c>
      <c r="G35">
        <f t="shared" si="0"/>
        <v>17.71</v>
      </c>
      <c r="H35" s="1">
        <v>6</v>
      </c>
      <c r="I35" t="str">
        <f>_xlfn.IFNA(INDEX('Detailed Scores Group B 6-1-23'!$AD$4:$AD$200,MATCH('Selected Projects Group B'!A35,'Detailed Scores Group B 6-1-23'!$B$4:$B$200,0)),"")</f>
        <v/>
      </c>
      <c r="J35" t="s">
        <v>332</v>
      </c>
    </row>
    <row r="36" spans="1:10">
      <c r="A36">
        <v>107120</v>
      </c>
      <c r="B36" t="s">
        <v>467</v>
      </c>
      <c r="C36">
        <v>80</v>
      </c>
      <c r="D36" t="s">
        <v>36</v>
      </c>
      <c r="E36" t="s">
        <v>36</v>
      </c>
      <c r="F36">
        <v>0.99</v>
      </c>
      <c r="G36">
        <f t="shared" si="0"/>
        <v>17.71</v>
      </c>
      <c r="H36" s="1">
        <v>6</v>
      </c>
      <c r="I36" t="str">
        <f>_xlfn.IFNA(INDEX('Detailed Scores Group B 6-1-23'!$AD$4:$AD$200,MATCH('Selected Projects Group B'!A36,'Detailed Scores Group B 6-1-23'!$B$4:$B$200,0)),"")</f>
        <v/>
      </c>
      <c r="J36" t="s">
        <v>332</v>
      </c>
    </row>
    <row r="37" spans="1:10">
      <c r="A37">
        <v>107133</v>
      </c>
      <c r="B37" t="s">
        <v>468</v>
      </c>
      <c r="C37">
        <v>80</v>
      </c>
      <c r="D37" t="s">
        <v>36</v>
      </c>
      <c r="E37" t="s">
        <v>36</v>
      </c>
      <c r="F37">
        <v>1.98</v>
      </c>
      <c r="G37">
        <f t="shared" si="0"/>
        <v>17.71</v>
      </c>
      <c r="H37" s="1">
        <v>6</v>
      </c>
      <c r="I37" t="str">
        <f>_xlfn.IFNA(INDEX('Detailed Scores Group B 6-1-23'!$AD$4:$AD$200,MATCH('Selected Projects Group B'!A37,'Detailed Scores Group B 6-1-23'!$B$4:$B$200,0)),"")</f>
        <v/>
      </c>
      <c r="J37" t="s">
        <v>332</v>
      </c>
    </row>
    <row r="38" spans="1:10">
      <c r="A38">
        <v>107134</v>
      </c>
      <c r="B38" t="s">
        <v>469</v>
      </c>
      <c r="C38">
        <v>80</v>
      </c>
      <c r="D38" t="s">
        <v>36</v>
      </c>
      <c r="E38" t="s">
        <v>36</v>
      </c>
      <c r="F38">
        <v>1.98</v>
      </c>
      <c r="G38">
        <f t="shared" si="0"/>
        <v>17.71</v>
      </c>
      <c r="H38" s="1">
        <v>6</v>
      </c>
      <c r="I38" t="str">
        <f>_xlfn.IFNA(INDEX('Detailed Scores Group B 6-1-23'!$AD$4:$AD$200,MATCH('Selected Projects Group B'!A38,'Detailed Scores Group B 6-1-23'!$B$4:$B$200,0)),"")</f>
        <v/>
      </c>
      <c r="J38" t="s">
        <v>332</v>
      </c>
    </row>
    <row r="39" spans="1:10">
      <c r="A39">
        <v>103424</v>
      </c>
      <c r="B39" t="s">
        <v>245</v>
      </c>
      <c r="C39">
        <v>145</v>
      </c>
      <c r="D39" t="s">
        <v>29</v>
      </c>
      <c r="E39" t="s">
        <v>29</v>
      </c>
      <c r="F39">
        <v>5</v>
      </c>
      <c r="G39">
        <f t="shared" si="0"/>
        <v>15</v>
      </c>
      <c r="H39" s="1">
        <v>5.25</v>
      </c>
      <c r="I39" t="str">
        <f>_xlfn.IFNA(INDEX('Detailed Scores Group B 6-1-23'!$AD$4:$AD$200,MATCH('Selected Projects Group B'!A39,'Detailed Scores Group B 6-1-23'!$B$4:$B$200,0)),"")</f>
        <v/>
      </c>
      <c r="J39" t="s">
        <v>332</v>
      </c>
    </row>
    <row r="40" spans="1:10">
      <c r="A40">
        <v>106461</v>
      </c>
      <c r="B40" t="s">
        <v>470</v>
      </c>
      <c r="C40">
        <v>60</v>
      </c>
      <c r="D40" t="s">
        <v>471</v>
      </c>
      <c r="E40" t="s">
        <v>471</v>
      </c>
      <c r="F40">
        <v>2</v>
      </c>
      <c r="G40">
        <f t="shared" si="0"/>
        <v>24</v>
      </c>
      <c r="H40" s="1">
        <v>6.25</v>
      </c>
      <c r="I40" t="str">
        <f>_xlfn.IFNA(INDEX('Detailed Scores Group B 6-1-23'!$AD$4:$AD$200,MATCH('Selected Projects Group B'!A40,'Detailed Scores Group B 6-1-23'!$B$4:$B$200,0)),"")</f>
        <v/>
      </c>
      <c r="J40" t="s">
        <v>332</v>
      </c>
    </row>
    <row r="41" spans="1:10">
      <c r="A41">
        <v>106868</v>
      </c>
      <c r="B41" t="s">
        <v>472</v>
      </c>
      <c r="C41">
        <v>60</v>
      </c>
      <c r="D41" t="s">
        <v>471</v>
      </c>
      <c r="E41" t="s">
        <v>471</v>
      </c>
      <c r="F41">
        <v>2</v>
      </c>
      <c r="G41">
        <f t="shared" si="0"/>
        <v>24</v>
      </c>
      <c r="H41" s="1">
        <v>5</v>
      </c>
      <c r="I41" t="str">
        <f>_xlfn.IFNA(INDEX('Detailed Scores Group B 6-1-23'!$AD$4:$AD$200,MATCH('Selected Projects Group B'!A41,'Detailed Scores Group B 6-1-23'!$B$4:$B$200,0)),"")</f>
        <v/>
      </c>
      <c r="J41" t="s">
        <v>332</v>
      </c>
    </row>
    <row r="42" spans="1:10">
      <c r="A42" s="71">
        <v>106634</v>
      </c>
      <c r="B42" t="s">
        <v>473</v>
      </c>
      <c r="C42">
        <v>60</v>
      </c>
      <c r="D42" t="s">
        <v>471</v>
      </c>
      <c r="E42" t="s">
        <v>471</v>
      </c>
      <c r="F42">
        <v>5</v>
      </c>
      <c r="G42">
        <f t="shared" si="0"/>
        <v>24</v>
      </c>
      <c r="H42" s="1">
        <v>5</v>
      </c>
      <c r="I42" t="str">
        <f>_xlfn.IFNA(INDEX('Detailed Scores Group B 6-1-23'!$AD$4:$AD$200,MATCH('Selected Projects Group B'!A42,'Detailed Scores Group B 6-1-23'!$B$4:$B$200,0)),"")</f>
        <v/>
      </c>
      <c r="J42" t="s">
        <v>332</v>
      </c>
    </row>
    <row r="43" spans="1:10">
      <c r="A43" s="71">
        <v>106889</v>
      </c>
      <c r="B43" t="s">
        <v>474</v>
      </c>
      <c r="C43">
        <v>60</v>
      </c>
      <c r="D43" t="s">
        <v>471</v>
      </c>
      <c r="E43" t="s">
        <v>471</v>
      </c>
      <c r="F43">
        <v>5</v>
      </c>
      <c r="G43">
        <f t="shared" si="0"/>
        <v>24</v>
      </c>
      <c r="H43" s="1">
        <v>5</v>
      </c>
      <c r="I43" t="str">
        <f>_xlfn.IFNA(INDEX('Detailed Scores Group B 6-1-23'!$AD$4:$AD$200,MATCH('Selected Projects Group B'!A43,'Detailed Scores Group B 6-1-23'!$B$4:$B$200,0)),"")</f>
        <v/>
      </c>
      <c r="J43" t="s">
        <v>332</v>
      </c>
    </row>
    <row r="44" spans="1:10">
      <c r="A44" s="71">
        <v>106891</v>
      </c>
      <c r="B44" t="s">
        <v>475</v>
      </c>
      <c r="C44">
        <v>60</v>
      </c>
      <c r="D44" t="s">
        <v>471</v>
      </c>
      <c r="E44" t="s">
        <v>471</v>
      </c>
      <c r="F44">
        <v>5</v>
      </c>
      <c r="G44">
        <f t="shared" si="0"/>
        <v>24</v>
      </c>
      <c r="H44" s="1">
        <v>5</v>
      </c>
      <c r="I44" t="str">
        <f>_xlfn.IFNA(INDEX('Detailed Scores Group B 6-1-23'!$AD$4:$AD$200,MATCH('Selected Projects Group B'!A44,'Detailed Scores Group B 6-1-23'!$B$4:$B$200,0)),"")</f>
        <v/>
      </c>
      <c r="J44" t="s">
        <v>332</v>
      </c>
    </row>
    <row r="45" spans="1:10">
      <c r="A45" s="71">
        <v>106888</v>
      </c>
      <c r="B45" t="s">
        <v>476</v>
      </c>
      <c r="C45">
        <v>60</v>
      </c>
      <c r="D45" t="s">
        <v>471</v>
      </c>
      <c r="E45" t="s">
        <v>471</v>
      </c>
      <c r="F45">
        <v>3</v>
      </c>
      <c r="G45">
        <f t="shared" si="0"/>
        <v>24</v>
      </c>
      <c r="H45" s="1">
        <v>5</v>
      </c>
      <c r="I45" t="str">
        <f>_xlfn.IFNA(INDEX('Detailed Scores Group B 6-1-23'!$AD$4:$AD$200,MATCH('Selected Projects Group B'!A45,'Detailed Scores Group B 6-1-23'!$B$4:$B$200,0)),"")</f>
        <v/>
      </c>
      <c r="J45" t="s">
        <v>332</v>
      </c>
    </row>
    <row r="46" spans="1:10">
      <c r="A46" s="71">
        <v>106884</v>
      </c>
      <c r="B46" t="s">
        <v>477</v>
      </c>
      <c r="C46">
        <v>60</v>
      </c>
      <c r="D46" t="s">
        <v>471</v>
      </c>
      <c r="E46" t="s">
        <v>471</v>
      </c>
      <c r="F46">
        <v>2</v>
      </c>
      <c r="G46">
        <f t="shared" si="0"/>
        <v>24</v>
      </c>
      <c r="H46" s="1">
        <v>5</v>
      </c>
      <c r="I46" t="str">
        <f>_xlfn.IFNA(INDEX('Detailed Scores Group B 6-1-23'!$AD$4:$AD$200,MATCH('Selected Projects Group B'!A46,'Detailed Scores Group B 6-1-23'!$B$4:$B$200,0)),"")</f>
        <v/>
      </c>
      <c r="J46" t="s">
        <v>332</v>
      </c>
    </row>
    <row r="47" spans="1:10">
      <c r="A47">
        <v>107529</v>
      </c>
      <c r="B47" t="str">
        <f>_xlfn.IFNA(INDEX('Detailed Scores Group B 6-1-23'!$D$4:$D$200,MATCH('Selected Projects Group B'!A47,'Detailed Scores Group B 6-1-23'!$B$4:$B$200,0)),"")</f>
        <v>AC Power 30, LLC</v>
      </c>
      <c r="C47">
        <f>_xlfn.IFNA(INDEX('Detailed Scores Group B 6-1-23'!$A$4:$A$200,MATCH('Selected Projects Group B'!A47,'Detailed Scores Group B 6-1-23'!$B$4:$B$200,0)),"")</f>
        <v>2019</v>
      </c>
      <c r="D47" t="str">
        <f>_xlfn.IFNA(INDEX('Detailed Scores Group B 6-1-23'!$C$4:$C$200,MATCH('Selected Projects Group B'!A47,'Detailed Scores Group B 6-1-23'!$B$4:$B$200,0)),"")</f>
        <v>AC Power Development Company LLC</v>
      </c>
      <c r="E47" t="str">
        <f>_xlfn.IFNA(IF(ISBLANK(INDEX('Detailed Scores Group B 6-1-23'!$E$2:$E$200,MATCH('Selected Projects Group B'!A47,'Detailed Scores Group B 6-1-23'!$B$2:$B$200,0))),D47,INDEX('Detailed Scores Group B 6-1-23'!$E$2:$E$200,MATCH('Selected Projects Group B'!A47,'Detailed Scores Group B 6-1-23'!$B$2:$B$200,0))),"")</f>
        <v>AC Power Development Company LLC</v>
      </c>
      <c r="F47" s="1">
        <f>_xlfn.IFNA(INDEX('Detailed Scores Group B 6-1-23'!$F$4:$F$200,MATCH('Selected Projects Group B'!A47,'Detailed Scores Group B 6-1-23'!$B$4:$B$200,0)),"")</f>
        <v>5</v>
      </c>
      <c r="G47">
        <f t="shared" si="0"/>
        <v>5</v>
      </c>
      <c r="H47" s="1">
        <f>_xlfn.IFNA(INDEX('Detailed Scores Group B 6-1-23'!$AB$4:$AB$200,MATCH('Selected Projects Group B'!A47,'Detailed Scores Group B 6-1-23'!$B$4:$B$200,0)),"")</f>
        <v>7</v>
      </c>
      <c r="I47">
        <f>_xlfn.IFNA(INDEX('Detailed Scores Group B 6-1-23'!$AD$4:$AD$200,MATCH('Selected Projects Group B'!A47,'Detailed Scores Group B 6-1-23'!$B$4:$B$200,0)),"")</f>
        <v>0.63035699248463894</v>
      </c>
      <c r="J47" t="str">
        <f>_xlfn.IFNA(INDEX('Detailed Scores Group B 6-1-23'!$AE$4:$AE$200,MATCH('Selected Projects Group B'!A47,'Detailed Scores Group B 6-1-23'!$B$4:$B$200,0)),"")</f>
        <v>Submitted 6/1/23</v>
      </c>
    </row>
    <row r="48" spans="1:10">
      <c r="A48">
        <v>107527</v>
      </c>
      <c r="B48" t="str">
        <f>_xlfn.IFNA(INDEX('Detailed Scores Group B 6-1-23'!$D$4:$D$200,MATCH('Selected Projects Group B'!A48,'Detailed Scores Group B 6-1-23'!$B$4:$B$200,0)),"")</f>
        <v>French Road Solar I, LLC</v>
      </c>
      <c r="C48">
        <f>_xlfn.IFNA(INDEX('Detailed Scores Group B 6-1-23'!$A$4:$A$200,MATCH('Selected Projects Group B'!A48,'Detailed Scores Group B 6-1-23'!$B$4:$B$200,0)),"")</f>
        <v>343</v>
      </c>
      <c r="D48" t="str">
        <f>_xlfn.IFNA(INDEX('Detailed Scores Group B 6-1-23'!$C$4:$C$200,MATCH('Selected Projects Group B'!A48,'Detailed Scores Group B 6-1-23'!$B$4:$B$200,0)),"")</f>
        <v>Nexamp Solar, LLC</v>
      </c>
      <c r="E48" t="str">
        <f>_xlfn.IFNA(IF(ISBLANK(INDEX('Detailed Scores Group B 6-1-23'!$E$2:$E$200,MATCH('Selected Projects Group B'!A48,'Detailed Scores Group B 6-1-23'!$B$2:$B$200,0))),D48,INDEX('Detailed Scores Group B 6-1-23'!$E$2:$E$200,MATCH('Selected Projects Group B'!A48,'Detailed Scores Group B 6-1-23'!$B$2:$B$200,0))),"")</f>
        <v>Nexamp, Inc</v>
      </c>
      <c r="F48" s="1">
        <f>_xlfn.IFNA(INDEX('Detailed Scores Group B 6-1-23'!$F$4:$F$200,MATCH('Selected Projects Group B'!A48,'Detailed Scores Group B 6-1-23'!$B$4:$B$200,0)),"")</f>
        <v>1.5</v>
      </c>
      <c r="G48">
        <f t="shared" si="0"/>
        <v>15.95</v>
      </c>
      <c r="H48" s="1">
        <f>_xlfn.IFNA(INDEX('Detailed Scores Group B 6-1-23'!$AB$4:$AB$200,MATCH('Selected Projects Group B'!A48,'Detailed Scores Group B 6-1-23'!$B$4:$B$200,0)),"")</f>
        <v>6.25</v>
      </c>
      <c r="I48">
        <f>_xlfn.IFNA(INDEX('Detailed Scores Group B 6-1-23'!$AD$4:$AD$200,MATCH('Selected Projects Group B'!A48,'Detailed Scores Group B 6-1-23'!$B$4:$B$200,0)),"")</f>
        <v>0.79062105312472097</v>
      </c>
      <c r="J48" t="str">
        <f>_xlfn.IFNA(INDEX('Detailed Scores Group B 6-1-23'!$AE$4:$AE$200,MATCH('Selected Projects Group B'!A48,'Detailed Scores Group B 6-1-23'!$B$4:$B$200,0)),"")</f>
        <v>Submitted 6/1/23</v>
      </c>
    </row>
    <row r="49" spans="1:10">
      <c r="A49">
        <v>107383</v>
      </c>
      <c r="B49" t="str">
        <f>_xlfn.IFNA(INDEX('Detailed Scores Group B 6-1-23'!$D$4:$D$200,MATCH('Selected Projects Group B'!A49,'Detailed Scores Group B 6-1-23'!$B$4:$B$200,0)),"")</f>
        <v>Cicero 3</v>
      </c>
      <c r="C49">
        <f>_xlfn.IFNA(INDEX('Detailed Scores Group B 6-1-23'!$A$4:$A$200,MATCH('Selected Projects Group B'!A49,'Detailed Scores Group B 6-1-23'!$B$4:$B$200,0)),"")</f>
        <v>2020</v>
      </c>
      <c r="D49" t="str">
        <f>_xlfn.IFNA(INDEX('Detailed Scores Group B 6-1-23'!$C$4:$C$200,MATCH('Selected Projects Group B'!A49,'Detailed Scores Group B 6-1-23'!$B$4:$B$200,0)),"")</f>
        <v>Prologis Energy LLC</v>
      </c>
      <c r="E49" t="str">
        <f>_xlfn.IFNA(IF(ISBLANK(INDEX('Detailed Scores Group B 6-1-23'!$E$2:$E$200,MATCH('Selected Projects Group B'!A49,'Detailed Scores Group B 6-1-23'!$B$2:$B$200,0))),D49,INDEX('Detailed Scores Group B 6-1-23'!$E$2:$E$200,MATCH('Selected Projects Group B'!A49,'Detailed Scores Group B 6-1-23'!$B$2:$B$200,0))),"")</f>
        <v>Prologis Energy LLC</v>
      </c>
      <c r="F49" s="1">
        <f>_xlfn.IFNA(INDEX('Detailed Scores Group B 6-1-23'!$F$4:$F$200,MATCH('Selected Projects Group B'!A49,'Detailed Scores Group B 6-1-23'!$B$4:$B$200,0)),"")</f>
        <v>1.92</v>
      </c>
      <c r="G49">
        <f t="shared" si="0"/>
        <v>30.599999999999994</v>
      </c>
      <c r="H49" s="1">
        <f>_xlfn.IFNA(INDEX('Detailed Scores Group B 6-1-23'!$AB$4:$AB$200,MATCH('Selected Projects Group B'!A49,'Detailed Scores Group B 6-1-23'!$B$4:$B$200,0)),"")</f>
        <v>6</v>
      </c>
      <c r="I49">
        <f>_xlfn.IFNA(INDEX('Detailed Scores Group B 6-1-23'!$AD$4:$AD$200,MATCH('Selected Projects Group B'!A49,'Detailed Scores Group B 6-1-23'!$B$4:$B$200,0)),"")</f>
        <v>0.98982798377844805</v>
      </c>
      <c r="J49" t="str">
        <f>_xlfn.IFNA(INDEX('Detailed Scores Group B 6-1-23'!$AE$4:$AE$200,MATCH('Selected Projects Group B'!A49,'Detailed Scores Group B 6-1-23'!$B$4:$B$200,0)),"")</f>
        <v>Submitted 6/1/23</v>
      </c>
    </row>
    <row r="50" spans="1:10">
      <c r="A50">
        <v>107313</v>
      </c>
      <c r="B50" t="str">
        <f>_xlfn.IFNA(INDEX('Detailed Scores Group B 6-1-23'!$D$4:$D$200,MATCH('Selected Projects Group B'!A50,'Detailed Scores Group B 6-1-23'!$B$4:$B$200,0)),"")</f>
        <v>Aurora 7</v>
      </c>
      <c r="C50">
        <f>_xlfn.IFNA(INDEX('Detailed Scores Group B 6-1-23'!$A$4:$A$200,MATCH('Selected Projects Group B'!A50,'Detailed Scores Group B 6-1-23'!$B$4:$B$200,0)),"")</f>
        <v>2020</v>
      </c>
      <c r="D50" t="str">
        <f>_xlfn.IFNA(INDEX('Detailed Scores Group B 6-1-23'!$C$4:$C$200,MATCH('Selected Projects Group B'!A50,'Detailed Scores Group B 6-1-23'!$B$4:$B$200,0)),"")</f>
        <v>Prologis Energy LLC</v>
      </c>
      <c r="E50" t="str">
        <f>_xlfn.IFNA(IF(ISBLANK(INDEX('Detailed Scores Group B 6-1-23'!$E$2:$E$200,MATCH('Selected Projects Group B'!A50,'Detailed Scores Group B 6-1-23'!$B$2:$B$200,0))),D50,INDEX('Detailed Scores Group B 6-1-23'!$E$2:$E$200,MATCH('Selected Projects Group B'!A50,'Detailed Scores Group B 6-1-23'!$B$2:$B$200,0))),"")</f>
        <v>Prologis Energy LLC</v>
      </c>
      <c r="F50" s="1">
        <f>_xlfn.IFNA(INDEX('Detailed Scores Group B 6-1-23'!$F$4:$F$200,MATCH('Selected Projects Group B'!A50,'Detailed Scores Group B 6-1-23'!$B$4:$B$200,0)),"")</f>
        <v>1.92</v>
      </c>
      <c r="G50">
        <f t="shared" si="0"/>
        <v>30.599999999999994</v>
      </c>
      <c r="H50" s="1">
        <f>_xlfn.IFNA(INDEX('Detailed Scores Group B 6-1-23'!$AB$4:$AB$200,MATCH('Selected Projects Group B'!A50,'Detailed Scores Group B 6-1-23'!$B$4:$B$200,0)),"")</f>
        <v>6</v>
      </c>
      <c r="I50">
        <f>_xlfn.IFNA(INDEX('Detailed Scores Group B 6-1-23'!$AD$4:$AD$200,MATCH('Selected Projects Group B'!A50,'Detailed Scores Group B 6-1-23'!$B$4:$B$200,0)),"")</f>
        <v>0.95125881596450901</v>
      </c>
      <c r="J50" t="str">
        <f>_xlfn.IFNA(INDEX('Detailed Scores Group B 6-1-23'!$AE$4:$AE$200,MATCH('Selected Projects Group B'!A50,'Detailed Scores Group B 6-1-23'!$B$4:$B$200,0)),"")</f>
        <v>Submitted 6/1/23</v>
      </c>
    </row>
    <row r="51" spans="1:10">
      <c r="A51">
        <v>107382</v>
      </c>
      <c r="B51" t="str">
        <f>_xlfn.IFNA(INDEX('Detailed Scores Group B 6-1-23'!$D$4:$D$200,MATCH('Selected Projects Group B'!A51,'Detailed Scores Group B 6-1-23'!$B$4:$B$200,0)),"")</f>
        <v>Bensenville Ind Park 12</v>
      </c>
      <c r="C51">
        <f>_xlfn.IFNA(INDEX('Detailed Scores Group B 6-1-23'!$A$4:$A$200,MATCH('Selected Projects Group B'!A51,'Detailed Scores Group B 6-1-23'!$B$4:$B$200,0)),"")</f>
        <v>2020</v>
      </c>
      <c r="D51" t="str">
        <f>_xlfn.IFNA(INDEX('Detailed Scores Group B 6-1-23'!$C$4:$C$200,MATCH('Selected Projects Group B'!A51,'Detailed Scores Group B 6-1-23'!$B$4:$B$200,0)),"")</f>
        <v>Prologis Energy LLC</v>
      </c>
      <c r="E51" t="str">
        <f>_xlfn.IFNA(IF(ISBLANK(INDEX('Detailed Scores Group B 6-1-23'!$E$2:$E$200,MATCH('Selected Projects Group B'!A51,'Detailed Scores Group B 6-1-23'!$B$2:$B$200,0))),D51,INDEX('Detailed Scores Group B 6-1-23'!$E$2:$E$200,MATCH('Selected Projects Group B'!A51,'Detailed Scores Group B 6-1-23'!$B$2:$B$200,0))),"")</f>
        <v>Prologis Energy LLC</v>
      </c>
      <c r="F51" s="1">
        <f>_xlfn.IFNA(INDEX('Detailed Scores Group B 6-1-23'!$F$4:$F$200,MATCH('Selected Projects Group B'!A51,'Detailed Scores Group B 6-1-23'!$B$4:$B$200,0)),"")</f>
        <v>1.08</v>
      </c>
      <c r="G51">
        <f t="shared" si="0"/>
        <v>30.599999999999994</v>
      </c>
      <c r="H51" s="1">
        <f>_xlfn.IFNA(INDEX('Detailed Scores Group B 6-1-23'!$AB$4:$AB$200,MATCH('Selected Projects Group B'!A51,'Detailed Scores Group B 6-1-23'!$B$4:$B$200,0)),"")</f>
        <v>6</v>
      </c>
      <c r="I51">
        <f>_xlfn.IFNA(INDEX('Detailed Scores Group B 6-1-23'!$AD$4:$AD$200,MATCH('Selected Projects Group B'!A51,'Detailed Scores Group B 6-1-23'!$B$4:$B$200,0)),"")</f>
        <v>0.925416899653696</v>
      </c>
      <c r="J51" t="str">
        <f>_xlfn.IFNA(INDEX('Detailed Scores Group B 6-1-23'!$AE$4:$AE$200,MATCH('Selected Projects Group B'!A51,'Detailed Scores Group B 6-1-23'!$B$4:$B$200,0)),"")</f>
        <v>Submitted 6/1/23</v>
      </c>
    </row>
    <row r="52" spans="1:10">
      <c r="A52">
        <v>107392</v>
      </c>
      <c r="B52" t="str">
        <f>_xlfn.IFNA(INDEX('Detailed Scores Group B 6-1-23'!$D$4:$D$200,MATCH('Selected Projects Group B'!A52,'Detailed Scores Group B 6-1-23'!$B$4:$B$200,0)),"")</f>
        <v>Elwood 1</v>
      </c>
      <c r="C52">
        <f>_xlfn.IFNA(INDEX('Detailed Scores Group B 6-1-23'!$A$4:$A$200,MATCH('Selected Projects Group B'!A52,'Detailed Scores Group B 6-1-23'!$B$4:$B$200,0)),"")</f>
        <v>2020</v>
      </c>
      <c r="D52" t="str">
        <f>_xlfn.IFNA(INDEX('Detailed Scores Group B 6-1-23'!$C$4:$C$200,MATCH('Selected Projects Group B'!A52,'Detailed Scores Group B 6-1-23'!$B$4:$B$200,0)),"")</f>
        <v>Prologis Energy LLC</v>
      </c>
      <c r="E52" t="str">
        <f>_xlfn.IFNA(IF(ISBLANK(INDEX('Detailed Scores Group B 6-1-23'!$E$2:$E$200,MATCH('Selected Projects Group B'!A52,'Detailed Scores Group B 6-1-23'!$B$2:$B$200,0))),D52,INDEX('Detailed Scores Group B 6-1-23'!$E$2:$E$200,MATCH('Selected Projects Group B'!A52,'Detailed Scores Group B 6-1-23'!$B$2:$B$200,0))),"")</f>
        <v>Prologis Energy LLC</v>
      </c>
      <c r="F52" s="1">
        <f>_xlfn.IFNA(INDEX('Detailed Scores Group B 6-1-23'!$F$4:$F$200,MATCH('Selected Projects Group B'!A52,'Detailed Scores Group B 6-1-23'!$B$4:$B$200,0)),"")</f>
        <v>1.32</v>
      </c>
      <c r="G52">
        <f t="shared" si="0"/>
        <v>30.599999999999994</v>
      </c>
      <c r="H52" s="1">
        <f>_xlfn.IFNA(INDEX('Detailed Scores Group B 6-1-23'!$AB$4:$AB$200,MATCH('Selected Projects Group B'!A52,'Detailed Scores Group B 6-1-23'!$B$4:$B$200,0)),"")</f>
        <v>6</v>
      </c>
      <c r="I52">
        <f>_xlfn.IFNA(INDEX('Detailed Scores Group B 6-1-23'!$AD$4:$AD$200,MATCH('Selected Projects Group B'!A52,'Detailed Scores Group B 6-1-23'!$B$4:$B$200,0)),"")</f>
        <v>0.69153629506626402</v>
      </c>
      <c r="J52" t="str">
        <f>_xlfn.IFNA(INDEX('Detailed Scores Group B 6-1-23'!$AE$4:$AE$200,MATCH('Selected Projects Group B'!A52,'Detailed Scores Group B 6-1-23'!$B$4:$B$200,0)),"")</f>
        <v>Submitted 6/1/23</v>
      </c>
    </row>
    <row r="53" spans="1:10">
      <c r="A53">
        <v>107385</v>
      </c>
      <c r="B53" t="str">
        <f>_xlfn.IFNA(INDEX('Detailed Scores Group B 6-1-23'!$D$4:$D$200,MATCH('Selected Projects Group B'!A53,'Detailed Scores Group B 6-1-23'!$B$4:$B$200,0)),"")</f>
        <v>Bensenville Ind Park 2</v>
      </c>
      <c r="C53">
        <f>_xlfn.IFNA(INDEX('Detailed Scores Group B 6-1-23'!$A$4:$A$200,MATCH('Selected Projects Group B'!A53,'Detailed Scores Group B 6-1-23'!$B$4:$B$200,0)),"")</f>
        <v>2020</v>
      </c>
      <c r="D53" t="str">
        <f>_xlfn.IFNA(INDEX('Detailed Scores Group B 6-1-23'!$C$4:$C$200,MATCH('Selected Projects Group B'!A53,'Detailed Scores Group B 6-1-23'!$B$4:$B$200,0)),"")</f>
        <v>Prologis Energy LLC</v>
      </c>
      <c r="E53" t="str">
        <f>_xlfn.IFNA(IF(ISBLANK(INDEX('Detailed Scores Group B 6-1-23'!$E$2:$E$200,MATCH('Selected Projects Group B'!A53,'Detailed Scores Group B 6-1-23'!$B$2:$B$200,0))),D53,INDEX('Detailed Scores Group B 6-1-23'!$E$2:$E$200,MATCH('Selected Projects Group B'!A53,'Detailed Scores Group B 6-1-23'!$B$2:$B$200,0))),"")</f>
        <v>Prologis Energy LLC</v>
      </c>
      <c r="F53" s="1">
        <f>_xlfn.IFNA(INDEX('Detailed Scores Group B 6-1-23'!$F$4:$F$200,MATCH('Selected Projects Group B'!A53,'Detailed Scores Group B 6-1-23'!$B$4:$B$200,0)),"")</f>
        <v>1.08</v>
      </c>
      <c r="G53">
        <f t="shared" si="0"/>
        <v>30.599999999999994</v>
      </c>
      <c r="H53" s="1">
        <f>_xlfn.IFNA(INDEX('Detailed Scores Group B 6-1-23'!$AB$4:$AB$200,MATCH('Selected Projects Group B'!A53,'Detailed Scores Group B 6-1-23'!$B$4:$B$200,0)),"")</f>
        <v>6</v>
      </c>
      <c r="I53">
        <f>_xlfn.IFNA(INDEX('Detailed Scores Group B 6-1-23'!$AD$4:$AD$200,MATCH('Selected Projects Group B'!A53,'Detailed Scores Group B 6-1-23'!$B$4:$B$200,0)),"")</f>
        <v>0.45938424889989898</v>
      </c>
      <c r="J53" t="str">
        <f>_xlfn.IFNA(INDEX('Detailed Scores Group B 6-1-23'!$AE$4:$AE$200,MATCH('Selected Projects Group B'!A53,'Detailed Scores Group B 6-1-23'!$B$4:$B$200,0)),"")</f>
        <v>Submitted 6/1/23</v>
      </c>
    </row>
    <row r="54" spans="1:10">
      <c r="A54">
        <v>107583</v>
      </c>
      <c r="B54" t="str">
        <f>_xlfn.IFNA(INDEX('Detailed Scores Group B 6-1-23'!$D$4:$D$200,MATCH('Selected Projects Group B'!A54,'Detailed Scores Group B 6-1-23'!$B$4:$B$200,0)),"")</f>
        <v>Addison 2*</v>
      </c>
      <c r="C54">
        <f>_xlfn.IFNA(INDEX('Detailed Scores Group B 6-1-23'!$A$4:$A$200,MATCH('Selected Projects Group B'!A54,'Detailed Scores Group B 6-1-23'!$B$4:$B$200,0)),"")</f>
        <v>2020</v>
      </c>
      <c r="D54" t="str">
        <f>_xlfn.IFNA(INDEX('Detailed Scores Group B 6-1-23'!$C$4:$C$200,MATCH('Selected Projects Group B'!A54,'Detailed Scores Group B 6-1-23'!$B$4:$B$200,0)),"")</f>
        <v>Prologis Energy LLC</v>
      </c>
      <c r="E54" t="str">
        <f>_xlfn.IFNA(IF(ISBLANK(INDEX('Detailed Scores Group B 6-1-23'!$E$2:$E$200,MATCH('Selected Projects Group B'!A54,'Detailed Scores Group B 6-1-23'!$B$2:$B$200,0))),D54,INDEX('Detailed Scores Group B 6-1-23'!$E$2:$E$200,MATCH('Selected Projects Group B'!A54,'Detailed Scores Group B 6-1-23'!$B$2:$B$200,0))),"")</f>
        <v>Prologis Energy LLC</v>
      </c>
      <c r="F54" s="1">
        <f>_xlfn.IFNA(INDEX('Detailed Scores Group B 6-1-23'!$F$4:$F$200,MATCH('Selected Projects Group B'!A54,'Detailed Scores Group B 6-1-23'!$B$4:$B$200,0)),"")</f>
        <v>0.48</v>
      </c>
      <c r="G54">
        <f t="shared" si="0"/>
        <v>30.599999999999994</v>
      </c>
      <c r="H54" s="1">
        <f>_xlfn.IFNA(INDEX('Detailed Scores Group B 6-1-23'!$AB$4:$AB$200,MATCH('Selected Projects Group B'!A54,'Detailed Scores Group B 6-1-23'!$B$4:$B$200,0)),"")</f>
        <v>6</v>
      </c>
      <c r="I54">
        <f>_xlfn.IFNA(INDEX('Detailed Scores Group B 6-1-23'!$AD$4:$AD$200,MATCH('Selected Projects Group B'!A54,'Detailed Scores Group B 6-1-23'!$B$4:$B$200,0)),"")</f>
        <v>0.24814111051763699</v>
      </c>
      <c r="J54" t="str">
        <f>_xlfn.IFNA(INDEX('Detailed Scores Group B 6-1-23'!$AE$4:$AE$200,MATCH('Selected Projects Group B'!A54,'Detailed Scores Group B 6-1-23'!$B$4:$B$200,0)),"")</f>
        <v>Submitted 6/1/23</v>
      </c>
    </row>
    <row r="55" spans="1:10">
      <c r="A55">
        <v>107317</v>
      </c>
      <c r="B55" t="str">
        <f>_xlfn.IFNA(INDEX('Detailed Scores Group B 6-1-23'!$D$4:$D$200,MATCH('Selected Projects Group B'!A55,'Detailed Scores Group B 6-1-23'!$B$4:$B$200,0)),"")</f>
        <v>Chicago 6</v>
      </c>
      <c r="C55">
        <f>_xlfn.IFNA(INDEX('Detailed Scores Group B 6-1-23'!$A$4:$A$200,MATCH('Selected Projects Group B'!A55,'Detailed Scores Group B 6-1-23'!$B$4:$B$200,0)),"")</f>
        <v>2020</v>
      </c>
      <c r="D55" t="str">
        <f>_xlfn.IFNA(INDEX('Detailed Scores Group B 6-1-23'!$C$4:$C$200,MATCH('Selected Projects Group B'!A55,'Detailed Scores Group B 6-1-23'!$B$4:$B$200,0)),"")</f>
        <v>Prologis Energy LLC</v>
      </c>
      <c r="E55" t="str">
        <f>_xlfn.IFNA(IF(ISBLANK(INDEX('Detailed Scores Group B 6-1-23'!$E$2:$E$200,MATCH('Selected Projects Group B'!A55,'Detailed Scores Group B 6-1-23'!$B$2:$B$200,0))),D55,INDEX('Detailed Scores Group B 6-1-23'!$E$2:$E$200,MATCH('Selected Projects Group B'!A55,'Detailed Scores Group B 6-1-23'!$B$2:$B$200,0))),"")</f>
        <v>Prologis Energy LLC</v>
      </c>
      <c r="F55" s="1">
        <f>_xlfn.IFNA(INDEX('Detailed Scores Group B 6-1-23'!$F$4:$F$200,MATCH('Selected Projects Group B'!A55,'Detailed Scores Group B 6-1-23'!$B$4:$B$200,0)),"")</f>
        <v>0.72</v>
      </c>
      <c r="G55">
        <f t="shared" si="0"/>
        <v>30.599999999999994</v>
      </c>
      <c r="H55" s="1">
        <f>_xlfn.IFNA(INDEX('Detailed Scores Group B 6-1-23'!$AB$4:$AB$200,MATCH('Selected Projects Group B'!A55,'Detailed Scores Group B 6-1-23'!$B$4:$B$200,0)),"")</f>
        <v>6</v>
      </c>
      <c r="I55">
        <f>_xlfn.IFNA(INDEX('Detailed Scores Group B 6-1-23'!$AD$4:$AD$200,MATCH('Selected Projects Group B'!A55,'Detailed Scores Group B 6-1-23'!$B$4:$B$200,0)),"")</f>
        <v>0.238131912836548</v>
      </c>
      <c r="J55" t="str">
        <f>_xlfn.IFNA(INDEX('Detailed Scores Group B 6-1-23'!$AE$4:$AE$200,MATCH('Selected Projects Group B'!A55,'Detailed Scores Group B 6-1-23'!$B$4:$B$200,0)),"")</f>
        <v>Submitted 6/1/23</v>
      </c>
    </row>
    <row r="56" spans="1:10">
      <c r="A56">
        <v>107372</v>
      </c>
      <c r="B56" t="str">
        <f>_xlfn.IFNA(INDEX('Detailed Scores Group B 6-1-23'!$D$4:$D$200,MATCH('Selected Projects Group B'!A56,'Detailed Scores Group B 6-1-23'!$B$4:$B$200,0)),"")</f>
        <v>Bensenville 17</v>
      </c>
      <c r="C56">
        <f>_xlfn.IFNA(INDEX('Detailed Scores Group B 6-1-23'!$A$4:$A$200,MATCH('Selected Projects Group B'!A56,'Detailed Scores Group B 6-1-23'!$B$4:$B$200,0)),"")</f>
        <v>2020</v>
      </c>
      <c r="D56" t="str">
        <f>_xlfn.IFNA(INDEX('Detailed Scores Group B 6-1-23'!$C$4:$C$200,MATCH('Selected Projects Group B'!A56,'Detailed Scores Group B 6-1-23'!$B$4:$B$200,0)),"")</f>
        <v>Prologis Energy LLC</v>
      </c>
      <c r="E56" t="str">
        <f>_xlfn.IFNA(IF(ISBLANK(INDEX('Detailed Scores Group B 6-1-23'!$E$2:$E$200,MATCH('Selected Projects Group B'!A56,'Detailed Scores Group B 6-1-23'!$B$2:$B$200,0))),D56,INDEX('Detailed Scores Group B 6-1-23'!$E$2:$E$200,MATCH('Selected Projects Group B'!A56,'Detailed Scores Group B 6-1-23'!$B$2:$B$200,0))),"")</f>
        <v>Prologis Energy LLC</v>
      </c>
      <c r="F56" s="1">
        <f>_xlfn.IFNA(INDEX('Detailed Scores Group B 6-1-23'!$F$4:$F$200,MATCH('Selected Projects Group B'!A56,'Detailed Scores Group B 6-1-23'!$B$4:$B$200,0)),"")</f>
        <v>0.48</v>
      </c>
      <c r="G56">
        <f t="shared" si="0"/>
        <v>30.599999999999994</v>
      </c>
      <c r="H56" s="1">
        <f>_xlfn.IFNA(INDEX('Detailed Scores Group B 6-1-23'!$AB$4:$AB$200,MATCH('Selected Projects Group B'!A56,'Detailed Scores Group B 6-1-23'!$B$4:$B$200,0)),"")</f>
        <v>6</v>
      </c>
      <c r="I56">
        <f>_xlfn.IFNA(INDEX('Detailed Scores Group B 6-1-23'!$AD$4:$AD$200,MATCH('Selected Projects Group B'!A56,'Detailed Scores Group B 6-1-23'!$B$4:$B$200,0)),"")</f>
        <v>0.17924000965786299</v>
      </c>
      <c r="J56" t="str">
        <f>_xlfn.IFNA(INDEX('Detailed Scores Group B 6-1-23'!$AE$4:$AE$200,MATCH('Selected Projects Group B'!A56,'Detailed Scores Group B 6-1-23'!$B$4:$B$200,0)),"")</f>
        <v>Submitted 6/1/23</v>
      </c>
    </row>
    <row r="57" spans="1:10">
      <c r="A57">
        <v>107584</v>
      </c>
      <c r="B57" t="str">
        <f>_xlfn.IFNA(INDEX('Detailed Scores Group B 6-1-23'!$D$4:$D$200,MATCH('Selected Projects Group B'!A57,'Detailed Scores Group B 6-1-23'!$B$4:$B$200,0)),"")</f>
        <v>Bensenville Ind Park 16*</v>
      </c>
      <c r="C57">
        <f>_xlfn.IFNA(INDEX('Detailed Scores Group B 6-1-23'!$A$4:$A$200,MATCH('Selected Projects Group B'!A57,'Detailed Scores Group B 6-1-23'!$B$4:$B$200,0)),"")</f>
        <v>2020</v>
      </c>
      <c r="D57" t="str">
        <f>_xlfn.IFNA(INDEX('Detailed Scores Group B 6-1-23'!$C$4:$C$200,MATCH('Selected Projects Group B'!A57,'Detailed Scores Group B 6-1-23'!$B$4:$B$200,0)),"")</f>
        <v>Prologis Energy LLC</v>
      </c>
      <c r="E57" t="str">
        <f>_xlfn.IFNA(IF(ISBLANK(INDEX('Detailed Scores Group B 6-1-23'!$E$2:$E$200,MATCH('Selected Projects Group B'!A57,'Detailed Scores Group B 6-1-23'!$B$2:$B$200,0))),D57,INDEX('Detailed Scores Group B 6-1-23'!$E$2:$E$200,MATCH('Selected Projects Group B'!A57,'Detailed Scores Group B 6-1-23'!$B$2:$B$200,0))),"")</f>
        <v>Prologis Energy LLC</v>
      </c>
      <c r="F57" s="1">
        <f>_xlfn.IFNA(INDEX('Detailed Scores Group B 6-1-23'!$F$4:$F$200,MATCH('Selected Projects Group B'!A57,'Detailed Scores Group B 6-1-23'!$B$4:$B$200,0)),"")</f>
        <v>0.48</v>
      </c>
      <c r="G57">
        <f t="shared" si="0"/>
        <v>30.599999999999994</v>
      </c>
      <c r="H57" s="1">
        <f>_xlfn.IFNA(INDEX('Detailed Scores Group B 6-1-23'!$AB$4:$AB$200,MATCH('Selected Projects Group B'!A57,'Detailed Scores Group B 6-1-23'!$B$4:$B$200,0)),"")</f>
        <v>6</v>
      </c>
      <c r="I57">
        <f>_xlfn.IFNA(INDEX('Detailed Scores Group B 6-1-23'!$AD$4:$AD$200,MATCH('Selected Projects Group B'!A57,'Detailed Scores Group B 6-1-23'!$B$4:$B$200,0)),"")</f>
        <v>0.15915390153692799</v>
      </c>
      <c r="J57" t="str">
        <f>_xlfn.IFNA(INDEX('Detailed Scores Group B 6-1-23'!$AE$4:$AE$200,MATCH('Selected Projects Group B'!A57,'Detailed Scores Group B 6-1-23'!$B$4:$B$200,0)),"")</f>
        <v>Submitted 6/1/23</v>
      </c>
    </row>
    <row r="58" spans="1:10">
      <c r="A58">
        <v>107395</v>
      </c>
      <c r="B58" t="str">
        <f>_xlfn.IFNA(INDEX('Detailed Scores Group B 6-1-23'!$D$4:$D$200,MATCH('Selected Projects Group B'!A58,'Detailed Scores Group B 6-1-23'!$B$4:$B$200,0)),"")</f>
        <v>Elwood 2</v>
      </c>
      <c r="C58">
        <f>_xlfn.IFNA(INDEX('Detailed Scores Group B 6-1-23'!$A$4:$A$200,MATCH('Selected Projects Group B'!A58,'Detailed Scores Group B 6-1-23'!$B$4:$B$200,0)),"")</f>
        <v>2020</v>
      </c>
      <c r="D58" t="str">
        <f>_xlfn.IFNA(INDEX('Detailed Scores Group B 6-1-23'!$C$4:$C$200,MATCH('Selected Projects Group B'!A58,'Detailed Scores Group B 6-1-23'!$B$4:$B$200,0)),"")</f>
        <v>Prologis Energy LLC</v>
      </c>
      <c r="E58" t="str">
        <f>_xlfn.IFNA(IF(ISBLANK(INDEX('Detailed Scores Group B 6-1-23'!$E$2:$E$200,MATCH('Selected Projects Group B'!A58,'Detailed Scores Group B 6-1-23'!$B$2:$B$200,0))),D58,INDEX('Detailed Scores Group B 6-1-23'!$E$2:$E$200,MATCH('Selected Projects Group B'!A58,'Detailed Scores Group B 6-1-23'!$B$2:$B$200,0))),"")</f>
        <v>Prologis Energy LLC</v>
      </c>
      <c r="F58" s="1">
        <f>_xlfn.IFNA(INDEX('Detailed Scores Group B 6-1-23'!$F$4:$F$200,MATCH('Selected Projects Group B'!A58,'Detailed Scores Group B 6-1-23'!$B$4:$B$200,0)),"")</f>
        <v>1.92</v>
      </c>
      <c r="G58">
        <f t="shared" si="0"/>
        <v>30.599999999999994</v>
      </c>
      <c r="H58" s="1">
        <f>_xlfn.IFNA(INDEX('Detailed Scores Group B 6-1-23'!$AB$4:$AB$200,MATCH('Selected Projects Group B'!A58,'Detailed Scores Group B 6-1-23'!$B$4:$B$200,0)),"")</f>
        <v>6</v>
      </c>
      <c r="I58">
        <f>_xlfn.IFNA(INDEX('Detailed Scores Group B 6-1-23'!$AD$4:$AD$200,MATCH('Selected Projects Group B'!A58,'Detailed Scores Group B 6-1-23'!$B$4:$B$200,0)),"")</f>
        <v>0.15001794993922499</v>
      </c>
      <c r="J58" t="str">
        <f>_xlfn.IFNA(INDEX('Detailed Scores Group B 6-1-23'!$AE$4:$AE$200,MATCH('Selected Projects Group B'!A58,'Detailed Scores Group B 6-1-23'!$B$4:$B$200,0)),"")</f>
        <v>Submitted 6/1/23</v>
      </c>
    </row>
    <row r="59" spans="1:10">
      <c r="A59">
        <v>107387</v>
      </c>
      <c r="B59" t="str">
        <f>_xlfn.IFNA(INDEX('Detailed Scores Group B 6-1-23'!$D$4:$D$200,MATCH('Selected Projects Group B'!A59,'Detailed Scores Group B 6-1-23'!$B$4:$B$200,0)),"")</f>
        <v>Bensenville Ind Park 6</v>
      </c>
      <c r="C59">
        <f>_xlfn.IFNA(INDEX('Detailed Scores Group B 6-1-23'!$A$4:$A$200,MATCH('Selected Projects Group B'!A59,'Detailed Scores Group B 6-1-23'!$B$4:$B$200,0)),"")</f>
        <v>2020</v>
      </c>
      <c r="D59" t="str">
        <f>_xlfn.IFNA(INDEX('Detailed Scores Group B 6-1-23'!$C$4:$C$200,MATCH('Selected Projects Group B'!A59,'Detailed Scores Group B 6-1-23'!$B$4:$B$200,0)),"")</f>
        <v>Prologis Energy LLC</v>
      </c>
      <c r="E59" t="str">
        <f>_xlfn.IFNA(IF(ISBLANK(INDEX('Detailed Scores Group B 6-1-23'!$E$2:$E$200,MATCH('Selected Projects Group B'!A59,'Detailed Scores Group B 6-1-23'!$B$2:$B$200,0))),D59,INDEX('Detailed Scores Group B 6-1-23'!$E$2:$E$200,MATCH('Selected Projects Group B'!A59,'Detailed Scores Group B 6-1-23'!$B$2:$B$200,0))),"")</f>
        <v>Prologis Energy LLC</v>
      </c>
      <c r="F59" s="1">
        <f>_xlfn.IFNA(INDEX('Detailed Scores Group B 6-1-23'!$F$4:$F$200,MATCH('Selected Projects Group B'!A59,'Detailed Scores Group B 6-1-23'!$B$4:$B$200,0)),"")</f>
        <v>1.08</v>
      </c>
      <c r="G59">
        <f t="shared" si="0"/>
        <v>30.599999999999994</v>
      </c>
      <c r="H59" s="1">
        <f>_xlfn.IFNA(INDEX('Detailed Scores Group B 6-1-23'!$AB$4:$AB$200,MATCH('Selected Projects Group B'!A59,'Detailed Scores Group B 6-1-23'!$B$4:$B$200,0)),"")</f>
        <v>6</v>
      </c>
      <c r="I59">
        <f>_xlfn.IFNA(INDEX('Detailed Scores Group B 6-1-23'!$AD$4:$AD$200,MATCH('Selected Projects Group B'!A59,'Detailed Scores Group B 6-1-23'!$B$4:$B$200,0)),"")</f>
        <v>4.0876402552967803E-2</v>
      </c>
      <c r="J59" t="str">
        <f>_xlfn.IFNA(INDEX('Detailed Scores Group B 6-1-23'!$AE$4:$AE$200,MATCH('Selected Projects Group B'!A59,'Detailed Scores Group B 6-1-23'!$B$4:$B$200,0)),"")</f>
        <v>Submitted 6/1/23</v>
      </c>
    </row>
    <row r="60" spans="1:10">
      <c r="A60">
        <v>107492</v>
      </c>
      <c r="B60" t="str">
        <f>_xlfn.IFNA(INDEX('Detailed Scores Group B 6-1-23'!$D$4:$D$200,MATCH('Selected Projects Group B'!A60,'Detailed Scores Group B 6-1-23'!$B$4:$B$200,0)),"")</f>
        <v>Dakota Solar 1, LLC</v>
      </c>
      <c r="C60">
        <f>_xlfn.IFNA(INDEX('Detailed Scores Group B 6-1-23'!$A$4:$A$200,MATCH('Selected Projects Group B'!A60,'Detailed Scores Group B 6-1-23'!$B$4:$B$200,0)),"")</f>
        <v>2050</v>
      </c>
      <c r="D60" t="str">
        <f>_xlfn.IFNA(INDEX('Detailed Scores Group B 6-1-23'!$C$4:$C$200,MATCH('Selected Projects Group B'!A60,'Detailed Scores Group B 6-1-23'!$B$4:$B$200,0)),"")</f>
        <v>Bluebird Community Solar, LLC</v>
      </c>
      <c r="E60" t="str">
        <f>_xlfn.IFNA(IF(ISBLANK(INDEX('Detailed Scores Group B 6-1-23'!$E$2:$E$200,MATCH('Selected Projects Group B'!A60,'Detailed Scores Group B 6-1-23'!$B$2:$B$200,0))),D60,INDEX('Detailed Scores Group B 6-1-23'!$E$2:$E$200,MATCH('Selected Projects Group B'!A60,'Detailed Scores Group B 6-1-23'!$B$2:$B$200,0))),"")</f>
        <v>Generate Capital, PBC</v>
      </c>
      <c r="F60" s="1">
        <f>_xlfn.IFNA(INDEX('Detailed Scores Group B 6-1-23'!$F$4:$F$200,MATCH('Selected Projects Group B'!A60,'Detailed Scores Group B 6-1-23'!$B$4:$B$200,0)),"")</f>
        <v>2</v>
      </c>
      <c r="G60">
        <f t="shared" si="0"/>
        <v>2</v>
      </c>
      <c r="H60" s="1">
        <f>_xlfn.IFNA(INDEX('Detailed Scores Group B 6-1-23'!$AB$4:$AB$200,MATCH('Selected Projects Group B'!A60,'Detailed Scores Group B 6-1-23'!$B$4:$B$200,0)),"")</f>
        <v>5.9166666666666661</v>
      </c>
      <c r="I60">
        <f>_xlfn.IFNA(INDEX('Detailed Scores Group B 6-1-23'!$AD$4:$AD$200,MATCH('Selected Projects Group B'!A60,'Detailed Scores Group B 6-1-23'!$B$4:$B$200,0)),"")</f>
        <v>0.97743460818702799</v>
      </c>
      <c r="J60" t="str">
        <f>_xlfn.IFNA(INDEX('Detailed Scores Group B 6-1-23'!$AE$4:$AE$200,MATCH('Selected Projects Group B'!A60,'Detailed Scores Group B 6-1-23'!$B$4:$B$200,0)),"")</f>
        <v>Submitted 6/1/23</v>
      </c>
    </row>
    <row r="61" spans="1:10">
      <c r="A61">
        <v>107521</v>
      </c>
      <c r="B61" t="str">
        <f>_xlfn.IFNA(INDEX('Detailed Scores Group B 6-1-23'!$D$4:$D$200,MATCH('Selected Projects Group B'!A61,'Detailed Scores Group B 6-1-23'!$B$4:$B$200,0)),"")</f>
        <v>Bull Valley Solar, LLC</v>
      </c>
      <c r="C61">
        <f>_xlfn.IFNA(INDEX('Detailed Scores Group B 6-1-23'!$A$4:$A$200,MATCH('Selected Projects Group B'!A61,'Detailed Scores Group B 6-1-23'!$B$4:$B$200,0)),"")</f>
        <v>343</v>
      </c>
      <c r="D61" t="str">
        <f>_xlfn.IFNA(INDEX('Detailed Scores Group B 6-1-23'!$C$4:$C$200,MATCH('Selected Projects Group B'!A61,'Detailed Scores Group B 6-1-23'!$B$4:$B$200,0)),"")</f>
        <v>Nexamp Solar, LLC</v>
      </c>
      <c r="E61" t="str">
        <f>_xlfn.IFNA(IF(ISBLANK(INDEX('Detailed Scores Group B 6-1-23'!$E$2:$E$200,MATCH('Selected Projects Group B'!A61,'Detailed Scores Group B 6-1-23'!$B$2:$B$200,0))),D61,INDEX('Detailed Scores Group B 6-1-23'!$E$2:$E$200,MATCH('Selected Projects Group B'!A61,'Detailed Scores Group B 6-1-23'!$B$2:$B$200,0))),"")</f>
        <v>Nexamp, Inc</v>
      </c>
      <c r="F61" s="1">
        <f>_xlfn.IFNA(INDEX('Detailed Scores Group B 6-1-23'!$F$4:$F$200,MATCH('Selected Projects Group B'!A61,'Detailed Scores Group B 6-1-23'!$B$4:$B$200,0)),"")</f>
        <v>4.95</v>
      </c>
      <c r="G61">
        <f t="shared" si="0"/>
        <v>15.95</v>
      </c>
      <c r="H61" s="1">
        <f>_xlfn.IFNA(INDEX('Detailed Scores Group B 6-1-23'!$AB$4:$AB$200,MATCH('Selected Projects Group B'!A61,'Detailed Scores Group B 6-1-23'!$B$4:$B$200,0)),"")</f>
        <v>4.583333333333333</v>
      </c>
      <c r="I61">
        <f>_xlfn.IFNA(INDEX('Detailed Scores Group B 6-1-23'!$AD$4:$AD$200,MATCH('Selected Projects Group B'!A61,'Detailed Scores Group B 6-1-23'!$B$4:$B$200,0)),"")</f>
        <v>0.52835248888722897</v>
      </c>
      <c r="J61" t="str">
        <f>_xlfn.IFNA(INDEX('Detailed Scores Group B 6-1-23'!$AE$4:$AE$200,MATCH('Selected Projects Group B'!A61,'Detailed Scores Group B 6-1-23'!$B$4:$B$200,0)),"")</f>
        <v>Submitted 6/1/23</v>
      </c>
    </row>
    <row r="62" spans="1:10">
      <c r="A62">
        <v>107558</v>
      </c>
      <c r="B62" t="str">
        <f>_xlfn.IFNA(INDEX('Detailed Scores Group B 6-1-23'!$D$4:$D$200,MATCH('Selected Projects Group B'!A62,'Detailed Scores Group B 6-1-23'!$B$4:$B$200,0)),"")</f>
        <v>Lily Creek Solar</v>
      </c>
      <c r="C62">
        <f>_xlfn.IFNA(INDEX('Detailed Scores Group B 6-1-23'!$A$4:$A$200,MATCH('Selected Projects Group B'!A62,'Detailed Scores Group B 6-1-23'!$B$4:$B$200,0)),"")</f>
        <v>2021</v>
      </c>
      <c r="D62" t="str">
        <f>_xlfn.IFNA(INDEX('Detailed Scores Group B 6-1-23'!$C$4:$C$200,MATCH('Selected Projects Group B'!A62,'Detailed Scores Group B 6-1-23'!$B$4:$B$200,0)),"")</f>
        <v>Ironwood Renewables, LLC</v>
      </c>
      <c r="E62" t="str">
        <f>_xlfn.IFNA(IF(ISBLANK(INDEX('Detailed Scores Group B 6-1-23'!$E$2:$E$200,MATCH('Selected Projects Group B'!A62,'Detailed Scores Group B 6-1-23'!$B$2:$B$200,0))),D62,INDEX('Detailed Scores Group B 6-1-23'!$E$2:$E$200,MATCH('Selected Projects Group B'!A62,'Detailed Scores Group B 6-1-23'!$B$2:$B$200,0))),"")</f>
        <v>Ironwood Renewables, LLC</v>
      </c>
      <c r="F62" s="1">
        <f>_xlfn.IFNA(INDEX('Detailed Scores Group B 6-1-23'!$F$4:$F$200,MATCH('Selected Projects Group B'!A62,'Detailed Scores Group B 6-1-23'!$B$4:$B$200,0)),"")</f>
        <v>5</v>
      </c>
      <c r="G62">
        <f t="shared" si="0"/>
        <v>10</v>
      </c>
      <c r="H62" s="1">
        <f>_xlfn.IFNA(INDEX('Detailed Scores Group B 6-1-23'!$AB$4:$AB$200,MATCH('Selected Projects Group B'!A62,'Detailed Scores Group B 6-1-23'!$B$4:$B$200,0)),"")</f>
        <v>4.5</v>
      </c>
      <c r="I62">
        <f>_xlfn.IFNA(INDEX('Detailed Scores Group B 6-1-23'!$AD$4:$AD$200,MATCH('Selected Projects Group B'!A62,'Detailed Scores Group B 6-1-23'!$B$4:$B$200,0)),"")</f>
        <v>0.37308299076134299</v>
      </c>
      <c r="J62" t="str">
        <f>_xlfn.IFNA(INDEX('Detailed Scores Group B 6-1-23'!$AE$4:$AE$200,MATCH('Selected Projects Group B'!A62,'Detailed Scores Group B 6-1-23'!$B$4:$B$200,0)),"")</f>
        <v>Submitted 6/1/23</v>
      </c>
    </row>
    <row r="63" spans="1:10">
      <c r="A63">
        <v>107573</v>
      </c>
      <c r="B63" t="str">
        <f>_xlfn.IFNA(INDEX('Detailed Scores Group B 6-1-23'!$D$4:$D$200,MATCH('Selected Projects Group B'!A63,'Detailed Scores Group B 6-1-23'!$B$4:$B$200,0)),"")</f>
        <v>Grantham Solar</v>
      </c>
      <c r="C63">
        <f>_xlfn.IFNA(INDEX('Detailed Scores Group B 6-1-23'!$A$4:$A$200,MATCH('Selected Projects Group B'!A63,'Detailed Scores Group B 6-1-23'!$B$4:$B$200,0)),"")</f>
        <v>2021</v>
      </c>
      <c r="D63" t="str">
        <f>_xlfn.IFNA(INDEX('Detailed Scores Group B 6-1-23'!$C$4:$C$200,MATCH('Selected Projects Group B'!A63,'Detailed Scores Group B 6-1-23'!$B$4:$B$200,0)),"")</f>
        <v>Ironwood Renewables, LLC</v>
      </c>
      <c r="E63" t="str">
        <f>_xlfn.IFNA(IF(ISBLANK(INDEX('Detailed Scores Group B 6-1-23'!$E$2:$E$200,MATCH('Selected Projects Group B'!A63,'Detailed Scores Group B 6-1-23'!$B$2:$B$200,0))),D63,INDEX('Detailed Scores Group B 6-1-23'!$E$2:$E$200,MATCH('Selected Projects Group B'!A63,'Detailed Scores Group B 6-1-23'!$B$2:$B$200,0))),"")</f>
        <v>Ironwood Renewables, LLC</v>
      </c>
      <c r="F63" s="1">
        <f>_xlfn.IFNA(INDEX('Detailed Scores Group B 6-1-23'!$F$4:$F$200,MATCH('Selected Projects Group B'!A63,'Detailed Scores Group B 6-1-23'!$B$4:$B$200,0)),"")</f>
        <v>5</v>
      </c>
      <c r="G63">
        <f t="shared" si="0"/>
        <v>10</v>
      </c>
      <c r="H63" s="1">
        <f>_xlfn.IFNA(INDEX('Detailed Scores Group B 6-1-23'!$AB$4:$AB$200,MATCH('Selected Projects Group B'!A63,'Detailed Scores Group B 6-1-23'!$B$4:$B$200,0)),"")</f>
        <v>4.4166666666666661</v>
      </c>
      <c r="I63">
        <f>_xlfn.IFNA(INDEX('Detailed Scores Group B 6-1-23'!$AD$4:$AD$200,MATCH('Selected Projects Group B'!A63,'Detailed Scores Group B 6-1-23'!$B$4:$B$200,0)),"")</f>
        <v>9.8130949506430296E-2</v>
      </c>
      <c r="J63" t="str">
        <f>_xlfn.IFNA(INDEX('Detailed Scores Group B 6-1-23'!$AE$4:$AE$200,MATCH('Selected Projects Group B'!A63,'Detailed Scores Group B 6-1-23'!$B$4:$B$200,0)),"")</f>
        <v>Submitted 6/1/23</v>
      </c>
    </row>
    <row r="64" spans="1:10">
      <c r="A64">
        <v>107522</v>
      </c>
      <c r="B64" t="str">
        <f>_xlfn.IFNA(INDEX('Detailed Scores Group B 6-1-23'!$D$4:$D$200,MATCH('Selected Projects Group B'!A64,'Detailed Scores Group B 6-1-23'!$B$4:$B$200,0)),"")</f>
        <v>Pearl City Solar, LLC</v>
      </c>
      <c r="C64">
        <f>_xlfn.IFNA(INDEX('Detailed Scores Group B 6-1-23'!$A$4:$A$200,MATCH('Selected Projects Group B'!A64,'Detailed Scores Group B 6-1-23'!$B$4:$B$200,0)),"")</f>
        <v>343</v>
      </c>
      <c r="D64" t="str">
        <f>_xlfn.IFNA(INDEX('Detailed Scores Group B 6-1-23'!$C$4:$C$200,MATCH('Selected Projects Group B'!A64,'Detailed Scores Group B 6-1-23'!$B$4:$B$200,0)),"")</f>
        <v>Nexamp Solar, LLC</v>
      </c>
      <c r="E64" t="str">
        <f>_xlfn.IFNA(IF(ISBLANK(INDEX('Detailed Scores Group B 6-1-23'!$E$2:$E$200,MATCH('Selected Projects Group B'!A64,'Detailed Scores Group B 6-1-23'!$B$2:$B$200,0))),D64,INDEX('Detailed Scores Group B 6-1-23'!$E$2:$E$200,MATCH('Selected Projects Group B'!A64,'Detailed Scores Group B 6-1-23'!$B$2:$B$200,0))),"")</f>
        <v>Nexamp, Inc</v>
      </c>
      <c r="F64" s="1">
        <f>_xlfn.IFNA(INDEX('Detailed Scores Group B 6-1-23'!$F$4:$F$200,MATCH('Selected Projects Group B'!A64,'Detailed Scores Group B 6-1-23'!$B$4:$B$200,0)),"")</f>
        <v>5</v>
      </c>
      <c r="G64">
        <f t="shared" si="0"/>
        <v>15.95</v>
      </c>
      <c r="H64" s="1">
        <f>_xlfn.IFNA(INDEX('Detailed Scores Group B 6-1-23'!$AB$4:$AB$200,MATCH('Selected Projects Group B'!A64,'Detailed Scores Group B 6-1-23'!$B$4:$B$200,0)),"")</f>
        <v>4.333333333333333</v>
      </c>
      <c r="I64">
        <f>_xlfn.IFNA(INDEX('Detailed Scores Group B 6-1-23'!$AD$4:$AD$200,MATCH('Selected Projects Group B'!A64,'Detailed Scores Group B 6-1-23'!$B$4:$B$200,0)),"")</f>
        <v>0.25965728946191402</v>
      </c>
      <c r="J64" t="str">
        <f>_xlfn.IFNA(INDEX('Detailed Scores Group B 6-1-23'!$AE$4:$AE$200,MATCH('Selected Projects Group B'!A64,'Detailed Scores Group B 6-1-23'!$B$4:$B$200,0)),"")</f>
        <v>Submitted 6/1/23</v>
      </c>
    </row>
    <row r="65" spans="1:10">
      <c r="A65">
        <v>107152</v>
      </c>
      <c r="B65" t="str">
        <f>_xlfn.IFNA(INDEX('Detailed Scores Group B 6-1-23'!$D$4:$D$200,MATCH('Selected Projects Group B'!A65,'Detailed Scores Group B 6-1-23'!$B$4:$B$200,0)),"")</f>
        <v>Varnsen Solar, LLC</v>
      </c>
      <c r="C65">
        <f>_xlfn.IFNA(INDEX('Detailed Scores Group B 6-1-23'!$A$4:$A$200,MATCH('Selected Projects Group B'!A65,'Detailed Scores Group B 6-1-23'!$B$4:$B$200,0)),"")</f>
        <v>145</v>
      </c>
      <c r="D65" t="str">
        <f>_xlfn.IFNA(INDEX('Detailed Scores Group B 6-1-23'!$C$4:$C$200,MATCH('Selected Projects Group B'!A65,'Detailed Scores Group B 6-1-23'!$B$4:$B$200,0)),"")</f>
        <v>Cypress Creek Renewables, LLC</v>
      </c>
      <c r="E65" t="str">
        <f>_xlfn.IFNA(IF(ISBLANK(INDEX('Detailed Scores Group B 6-1-23'!$E$2:$E$200,MATCH('Selected Projects Group B'!A65,'Detailed Scores Group B 6-1-23'!$B$2:$B$200,0))),D65,INDEX('Detailed Scores Group B 6-1-23'!$E$2:$E$200,MATCH('Selected Projects Group B'!A65,'Detailed Scores Group B 6-1-23'!$B$2:$B$200,0))),"")</f>
        <v>Cypress Creek Renewables, LLC</v>
      </c>
      <c r="F65" s="1">
        <f>_xlfn.IFNA(INDEX('Detailed Scores Group B 6-1-23'!$F$4:$F$200,MATCH('Selected Projects Group B'!A65,'Detailed Scores Group B 6-1-23'!$B$4:$B$200,0)),"")</f>
        <v>5</v>
      </c>
      <c r="G65">
        <f t="shared" si="0"/>
        <v>15</v>
      </c>
      <c r="H65" s="1">
        <f>_xlfn.IFNA(INDEX('Detailed Scores Group B 6-1-23'!$AB$4:$AB$200,MATCH('Selected Projects Group B'!A65,'Detailed Scores Group B 6-1-23'!$B$4:$B$200,0)),"")</f>
        <v>4</v>
      </c>
      <c r="I65">
        <f>_xlfn.IFNA(INDEX('Detailed Scores Group B 6-1-23'!$AD$4:$AD$200,MATCH('Selected Projects Group B'!A65,'Detailed Scores Group B 6-1-23'!$B$4:$B$200,0)),"")</f>
        <v>0.66656555840253495</v>
      </c>
      <c r="J65" t="str">
        <f>_xlfn.IFNA(INDEX('Detailed Scores Group B 6-1-23'!$AE$4:$AE$200,MATCH('Selected Projects Group B'!A65,'Detailed Scores Group B 6-1-23'!$B$4:$B$200,0)),"")</f>
        <v>Submitted 6/1/23</v>
      </c>
    </row>
    <row r="66" spans="1:10">
      <c r="A66">
        <v>107489</v>
      </c>
      <c r="B66" t="str">
        <f>_xlfn.IFNA(INDEX('Detailed Scores Group B 6-1-23'!$D$4:$D$200,MATCH('Selected Projects Group B'!A66,'Detailed Scores Group B 6-1-23'!$B$4:$B$200,0)),"")</f>
        <v>Gillard Solar, LLC</v>
      </c>
      <c r="C66">
        <f>_xlfn.IFNA(INDEX('Detailed Scores Group B 6-1-23'!$A$4:$A$200,MATCH('Selected Projects Group B'!A66,'Detailed Scores Group B 6-1-23'!$B$4:$B$200,0)),"")</f>
        <v>145</v>
      </c>
      <c r="D66" t="str">
        <f>_xlfn.IFNA(INDEX('Detailed Scores Group B 6-1-23'!$C$4:$C$200,MATCH('Selected Projects Group B'!A66,'Detailed Scores Group B 6-1-23'!$B$4:$B$200,0)),"")</f>
        <v>Cypress Creek Renewables, LLC</v>
      </c>
      <c r="E66" t="str">
        <f>_xlfn.IFNA(IF(ISBLANK(INDEX('Detailed Scores Group B 6-1-23'!$E$2:$E$200,MATCH('Selected Projects Group B'!A66,'Detailed Scores Group B 6-1-23'!$B$2:$B$200,0))),D66,INDEX('Detailed Scores Group B 6-1-23'!$E$2:$E$200,MATCH('Selected Projects Group B'!A66,'Detailed Scores Group B 6-1-23'!$B$2:$B$200,0))),"")</f>
        <v>Cypress Creek Renewables, LLC</v>
      </c>
      <c r="F66" s="1">
        <f>_xlfn.IFNA(INDEX('Detailed Scores Group B 6-1-23'!$F$4:$F$200,MATCH('Selected Projects Group B'!A66,'Detailed Scores Group B 6-1-23'!$B$4:$B$200,0)),"")</f>
        <v>5</v>
      </c>
      <c r="G66">
        <f t="shared" si="0"/>
        <v>15</v>
      </c>
      <c r="H66" s="1">
        <f>_xlfn.IFNA(INDEX('Detailed Scores Group B 6-1-23'!$AB$4:$AB$200,MATCH('Selected Projects Group B'!A66,'Detailed Scores Group B 6-1-23'!$B$4:$B$200,0)),"")</f>
        <v>4</v>
      </c>
      <c r="I66">
        <f>_xlfn.IFNA(INDEX('Detailed Scores Group B 6-1-23'!$AD$4:$AD$200,MATCH('Selected Projects Group B'!A66,'Detailed Scores Group B 6-1-23'!$B$4:$B$200,0)),"")</f>
        <v>0.63611293045635398</v>
      </c>
      <c r="J66" t="str">
        <f>_xlfn.IFNA(INDEX('Detailed Scores Group B 6-1-23'!$AE$4:$AE$200,MATCH('Selected Projects Group B'!A66,'Detailed Scores Group B 6-1-23'!$B$4:$B$200,0)),"")</f>
        <v>Submitted 6/1/23</v>
      </c>
    </row>
    <row r="67" spans="1:10">
      <c r="B67" t="str">
        <f>_xlfn.IFNA(INDEX('Detailed Scores Group B 6-1-23'!$D$4:$D$200,MATCH('Selected Projects Group B'!A67,'Detailed Scores Group B 6-1-23'!$B$4:$B$200,0)),"")</f>
        <v/>
      </c>
      <c r="C67" t="str">
        <f>_xlfn.IFNA(INDEX('Detailed Scores Group B 6-1-23'!$A$4:$A$200,MATCH('Selected Projects Group B'!A67,'Detailed Scores Group B 6-1-23'!$B$4:$B$200,0)),"")</f>
        <v/>
      </c>
      <c r="D67" t="str">
        <f>_xlfn.IFNA(INDEX('Detailed Scores Group B 6-1-23'!$C$4:$C$200,MATCH('Selected Projects Group B'!A67,'Detailed Scores Group B 6-1-23'!$B$4:$B$200,0)),"")</f>
        <v/>
      </c>
      <c r="E67" t="str">
        <f>_xlfn.IFNA(IF(ISBLANK(INDEX('Detailed Scores Group B 6-1-23'!$E$2:$E$200,MATCH('Selected Projects Group B'!A67,'Detailed Scores Group B 6-1-23'!$B$2:$B$200,0))),D67,INDEX('Detailed Scores Group B 6-1-23'!$E$2:$E$200,MATCH('Selected Projects Group B'!A67,'Detailed Scores Group B 6-1-23'!$B$2:$B$200,0))),"")</f>
        <v/>
      </c>
      <c r="F67" s="1" t="str">
        <f>_xlfn.IFNA(INDEX('Detailed Scores Group B 6-1-23'!$F$4:$F$200,MATCH('Selected Projects Group B'!A67,'Detailed Scores Group B 6-1-23'!$B$4:$B$200,0)),"")</f>
        <v/>
      </c>
      <c r="G67">
        <f t="shared" si="0"/>
        <v>0</v>
      </c>
      <c r="H67" s="1" t="str">
        <f>_xlfn.IFNA(INDEX('Detailed Scores Group B 6-1-23'!$AB$4:$AB$200,MATCH('Selected Projects Group B'!A67,'Detailed Scores Group B 6-1-23'!$B$4:$B$200,0)),"")</f>
        <v/>
      </c>
      <c r="I67" t="str">
        <f>_xlfn.IFNA(INDEX('Detailed Scores Group B 6-1-23'!$AD$4:$AD$200,MATCH('Selected Projects Group B'!A67,'Detailed Scores Group B 6-1-23'!$B$4:$B$200,0)),"")</f>
        <v/>
      </c>
      <c r="J67" t="str">
        <f>_xlfn.IFNA(INDEX('Detailed Scores Group B 6-1-23'!$AE$4:$AE$200,MATCH('Selected Projects Group B'!A67,'Detailed Scores Group B 6-1-23'!$B$4:$B$200,0)),"")</f>
        <v/>
      </c>
    </row>
    <row r="68" spans="1:10">
      <c r="B68" t="str">
        <f>_xlfn.IFNA(INDEX('Detailed Scores Group B 6-1-23'!$D$4:$D$200,MATCH('Selected Projects Group B'!A68,'Detailed Scores Group B 6-1-23'!$B$4:$B$200,0)),"")</f>
        <v/>
      </c>
      <c r="C68" t="str">
        <f>_xlfn.IFNA(INDEX('Detailed Scores Group B 6-1-23'!$A$4:$A$200,MATCH('Selected Projects Group B'!A68,'Detailed Scores Group B 6-1-23'!$B$4:$B$200,0)),"")</f>
        <v/>
      </c>
      <c r="D68" t="str">
        <f>_xlfn.IFNA(INDEX('Detailed Scores Group B 6-1-23'!$C$4:$C$200,MATCH('Selected Projects Group B'!A68,'Detailed Scores Group B 6-1-23'!$B$4:$B$200,0)),"")</f>
        <v/>
      </c>
      <c r="E68" t="str">
        <f>_xlfn.IFNA(IF(ISBLANK(INDEX('Detailed Scores Group B 6-1-23'!$E$2:$E$200,MATCH('Selected Projects Group B'!A68,'Detailed Scores Group B 6-1-23'!$B$2:$B$200,0))),D68,INDEX('Detailed Scores Group B 6-1-23'!$E$2:$E$200,MATCH('Selected Projects Group B'!A68,'Detailed Scores Group B 6-1-23'!$B$2:$B$200,0))),"")</f>
        <v/>
      </c>
      <c r="F68" s="1" t="str">
        <f>_xlfn.IFNA(INDEX('Detailed Scores Group B 6-1-23'!$F$4:$F$200,MATCH('Selected Projects Group B'!A68,'Detailed Scores Group B 6-1-23'!$B$4:$B$200,0)),"")</f>
        <v/>
      </c>
      <c r="G68">
        <f t="shared" ref="G68:G131" si="1">SUMIF($E$3:$E$200,E68,$F$3:$F$200)</f>
        <v>0</v>
      </c>
      <c r="H68" s="1" t="str">
        <f>_xlfn.IFNA(INDEX('Detailed Scores Group B 6-1-23'!$AB$4:$AB$200,MATCH('Selected Projects Group B'!A68,'Detailed Scores Group B 6-1-23'!$B$4:$B$200,0)),"")</f>
        <v/>
      </c>
      <c r="I68" t="str">
        <f>_xlfn.IFNA(INDEX('Detailed Scores Group B 6-1-23'!$AD$4:$AD$200,MATCH('Selected Projects Group B'!A68,'Detailed Scores Group B 6-1-23'!$B$4:$B$200,0)),"")</f>
        <v/>
      </c>
      <c r="J68" t="str">
        <f>_xlfn.IFNA(INDEX('Detailed Scores Group B 6-1-23'!$AE$4:$AE$200,MATCH('Selected Projects Group B'!A68,'Detailed Scores Group B 6-1-23'!$B$4:$B$200,0)),"")</f>
        <v/>
      </c>
    </row>
    <row r="69" spans="1:10">
      <c r="B69" t="str">
        <f>_xlfn.IFNA(INDEX('Detailed Scores Group B 6-1-23'!$D$4:$D$200,MATCH('Selected Projects Group B'!A69,'Detailed Scores Group B 6-1-23'!$B$4:$B$200,0)),"")</f>
        <v/>
      </c>
      <c r="C69" t="str">
        <f>_xlfn.IFNA(INDEX('Detailed Scores Group B 6-1-23'!$A$4:$A$200,MATCH('Selected Projects Group B'!A69,'Detailed Scores Group B 6-1-23'!$B$4:$B$200,0)),"")</f>
        <v/>
      </c>
      <c r="D69" t="str">
        <f>_xlfn.IFNA(INDEX('Detailed Scores Group B 6-1-23'!$C$4:$C$200,MATCH('Selected Projects Group B'!A69,'Detailed Scores Group B 6-1-23'!$B$4:$B$200,0)),"")</f>
        <v/>
      </c>
      <c r="E69" t="str">
        <f>_xlfn.IFNA(IF(ISBLANK(INDEX('Detailed Scores Group B 6-1-23'!$E$2:$E$200,MATCH('Selected Projects Group B'!A69,'Detailed Scores Group B 6-1-23'!$B$2:$B$200,0))),D69,INDEX('Detailed Scores Group B 6-1-23'!$E$2:$E$200,MATCH('Selected Projects Group B'!A69,'Detailed Scores Group B 6-1-23'!$B$2:$B$200,0))),"")</f>
        <v/>
      </c>
      <c r="F69" s="1" t="str">
        <f>_xlfn.IFNA(INDEX('Detailed Scores Group B 6-1-23'!$F$4:$F$200,MATCH('Selected Projects Group B'!A69,'Detailed Scores Group B 6-1-23'!$B$4:$B$200,0)),"")</f>
        <v/>
      </c>
      <c r="G69">
        <f t="shared" si="1"/>
        <v>0</v>
      </c>
      <c r="H69" s="1" t="str">
        <f>_xlfn.IFNA(INDEX('Detailed Scores Group B 6-1-23'!$AB$4:$AB$200,MATCH('Selected Projects Group B'!A69,'Detailed Scores Group B 6-1-23'!$B$4:$B$200,0)),"")</f>
        <v/>
      </c>
      <c r="I69" t="str">
        <f>_xlfn.IFNA(INDEX('Detailed Scores Group B 6-1-23'!$AD$4:$AD$200,MATCH('Selected Projects Group B'!A69,'Detailed Scores Group B 6-1-23'!$B$4:$B$200,0)),"")</f>
        <v/>
      </c>
      <c r="J69" t="str">
        <f>_xlfn.IFNA(INDEX('Detailed Scores Group B 6-1-23'!$AE$4:$AE$200,MATCH('Selected Projects Group B'!A69,'Detailed Scores Group B 6-1-23'!$B$4:$B$200,0)),"")</f>
        <v/>
      </c>
    </row>
    <row r="70" spans="1:10">
      <c r="B70" t="str">
        <f>_xlfn.IFNA(INDEX('Detailed Scores Group B 6-1-23'!$D$4:$D$200,MATCH('Selected Projects Group B'!A70,'Detailed Scores Group B 6-1-23'!$B$4:$B$200,0)),"")</f>
        <v/>
      </c>
      <c r="C70" t="str">
        <f>_xlfn.IFNA(INDEX('Detailed Scores Group B 6-1-23'!$A$4:$A$200,MATCH('Selected Projects Group B'!A70,'Detailed Scores Group B 6-1-23'!$B$4:$B$200,0)),"")</f>
        <v/>
      </c>
      <c r="D70" t="str">
        <f>_xlfn.IFNA(INDEX('Detailed Scores Group B 6-1-23'!$C$4:$C$200,MATCH('Selected Projects Group B'!A70,'Detailed Scores Group B 6-1-23'!$B$4:$B$200,0)),"")</f>
        <v/>
      </c>
      <c r="E70" t="str">
        <f>_xlfn.IFNA(IF(ISBLANK(INDEX('Detailed Scores Group B 6-1-23'!$E$2:$E$200,MATCH('Selected Projects Group B'!A70,'Detailed Scores Group B 6-1-23'!$B$2:$B$200,0))),D70,INDEX('Detailed Scores Group B 6-1-23'!$E$2:$E$200,MATCH('Selected Projects Group B'!A70,'Detailed Scores Group B 6-1-23'!$B$2:$B$200,0))),"")</f>
        <v/>
      </c>
      <c r="F70" s="1" t="str">
        <f>_xlfn.IFNA(INDEX('Detailed Scores Group B 6-1-23'!$F$4:$F$200,MATCH('Selected Projects Group B'!A70,'Detailed Scores Group B 6-1-23'!$B$4:$B$200,0)),"")</f>
        <v/>
      </c>
      <c r="G70">
        <f t="shared" si="1"/>
        <v>0</v>
      </c>
      <c r="H70" s="1" t="str">
        <f>_xlfn.IFNA(INDEX('Detailed Scores Group B 6-1-23'!$AB$4:$AB$200,MATCH('Selected Projects Group B'!A70,'Detailed Scores Group B 6-1-23'!$B$4:$B$200,0)),"")</f>
        <v/>
      </c>
      <c r="I70" t="str">
        <f>_xlfn.IFNA(INDEX('Detailed Scores Group B 6-1-23'!$AD$4:$AD$200,MATCH('Selected Projects Group B'!A70,'Detailed Scores Group B 6-1-23'!$B$4:$B$200,0)),"")</f>
        <v/>
      </c>
      <c r="J70" t="str">
        <f>_xlfn.IFNA(INDEX('Detailed Scores Group B 6-1-23'!$AE$4:$AE$200,MATCH('Selected Projects Group B'!A70,'Detailed Scores Group B 6-1-23'!$B$4:$B$200,0)),"")</f>
        <v/>
      </c>
    </row>
    <row r="71" spans="1:10">
      <c r="A71" s="46"/>
      <c r="B71" t="str">
        <f>_xlfn.IFNA(INDEX('Detailed Scores Group B 6-1-23'!$D$4:$D$200,MATCH('Selected Projects Group B'!A71,'Detailed Scores Group B 6-1-23'!$B$4:$B$200,0)),"")</f>
        <v/>
      </c>
      <c r="C71" t="str">
        <f>_xlfn.IFNA(INDEX('Detailed Scores Group B 6-1-23'!$A$4:$A$200,MATCH('Selected Projects Group B'!A71,'Detailed Scores Group B 6-1-23'!$B$4:$B$200,0)),"")</f>
        <v/>
      </c>
      <c r="D71" t="str">
        <f>_xlfn.IFNA(INDEX('Detailed Scores Group B 6-1-23'!$C$4:$C$200,MATCH('Selected Projects Group B'!A71,'Detailed Scores Group B 6-1-23'!$B$4:$B$200,0)),"")</f>
        <v/>
      </c>
      <c r="E71" t="str">
        <f>_xlfn.IFNA(IF(ISBLANK(INDEX('Detailed Scores Group B 6-1-23'!$E$2:$E$200,MATCH('Selected Projects Group B'!A71,'Detailed Scores Group B 6-1-23'!$B$2:$B$200,0))),D71,INDEX('Detailed Scores Group B 6-1-23'!$E$2:$E$200,MATCH('Selected Projects Group B'!A71,'Detailed Scores Group B 6-1-23'!$B$2:$B$200,0))),"")</f>
        <v/>
      </c>
      <c r="F71" s="1" t="str">
        <f>_xlfn.IFNA(INDEX('Detailed Scores Group B 6-1-23'!$F$4:$F$200,MATCH('Selected Projects Group B'!A71,'Detailed Scores Group B 6-1-23'!$B$4:$B$200,0)),"")</f>
        <v/>
      </c>
      <c r="G71">
        <f t="shared" si="1"/>
        <v>0</v>
      </c>
      <c r="H71" s="1" t="str">
        <f>_xlfn.IFNA(INDEX('Detailed Scores Group B 6-1-23'!$AB$4:$AB$200,MATCH('Selected Projects Group B'!A71,'Detailed Scores Group B 6-1-23'!$B$4:$B$200,0)),"")</f>
        <v/>
      </c>
      <c r="I71" t="str">
        <f>_xlfn.IFNA(INDEX('Detailed Scores Group B 6-1-23'!$AD$4:$AD$200,MATCH('Selected Projects Group B'!A71,'Detailed Scores Group B 6-1-23'!$B$4:$B$200,0)),"")</f>
        <v/>
      </c>
      <c r="J71" t="str">
        <f>_xlfn.IFNA(INDEX('Detailed Scores Group B 6-1-23'!$AE$4:$AE$200,MATCH('Selected Projects Group B'!A71,'Detailed Scores Group B 6-1-23'!$B$4:$B$200,0)),"")</f>
        <v/>
      </c>
    </row>
    <row r="72" spans="1:10">
      <c r="A72" s="46"/>
      <c r="B72" t="str">
        <f>_xlfn.IFNA(INDEX('Detailed Scores Group B 6-1-23'!$D$4:$D$200,MATCH('Selected Projects Group B'!A72,'Detailed Scores Group B 6-1-23'!$B$4:$B$200,0)),"")</f>
        <v/>
      </c>
      <c r="C72" t="str">
        <f>_xlfn.IFNA(INDEX('Detailed Scores Group B 6-1-23'!$A$4:$A$200,MATCH('Selected Projects Group B'!A72,'Detailed Scores Group B 6-1-23'!$B$4:$B$200,0)),"")</f>
        <v/>
      </c>
      <c r="D72" t="str">
        <f>_xlfn.IFNA(INDEX('Detailed Scores Group B 6-1-23'!$C$4:$C$200,MATCH('Selected Projects Group B'!A72,'Detailed Scores Group B 6-1-23'!$B$4:$B$200,0)),"")</f>
        <v/>
      </c>
      <c r="E72" t="str">
        <f>_xlfn.IFNA(IF(ISBLANK(INDEX('Detailed Scores Group B 6-1-23'!$E$2:$E$200,MATCH('Selected Projects Group B'!A72,'Detailed Scores Group B 6-1-23'!$B$2:$B$200,0))),D72,INDEX('Detailed Scores Group B 6-1-23'!$E$2:$E$200,MATCH('Selected Projects Group B'!A72,'Detailed Scores Group B 6-1-23'!$B$2:$B$200,0))),"")</f>
        <v/>
      </c>
      <c r="F72" s="1" t="str">
        <f>_xlfn.IFNA(INDEX('Detailed Scores Group B 6-1-23'!$F$4:$F$200,MATCH('Selected Projects Group B'!A72,'Detailed Scores Group B 6-1-23'!$B$4:$B$200,0)),"")</f>
        <v/>
      </c>
      <c r="G72">
        <f t="shared" si="1"/>
        <v>0</v>
      </c>
      <c r="H72" s="1" t="str">
        <f>_xlfn.IFNA(INDEX('Detailed Scores Group B 6-1-23'!$AB$4:$AB$200,MATCH('Selected Projects Group B'!A72,'Detailed Scores Group B 6-1-23'!$B$4:$B$200,0)),"")</f>
        <v/>
      </c>
      <c r="I72" t="str">
        <f>_xlfn.IFNA(INDEX('Detailed Scores Group B 6-1-23'!$AD$4:$AD$200,MATCH('Selected Projects Group B'!A72,'Detailed Scores Group B 6-1-23'!$B$4:$B$200,0)),"")</f>
        <v/>
      </c>
      <c r="J72" t="str">
        <f>_xlfn.IFNA(INDEX('Detailed Scores Group B 6-1-23'!$AE$4:$AE$200,MATCH('Selected Projects Group B'!A72,'Detailed Scores Group B 6-1-23'!$B$4:$B$200,0)),"")</f>
        <v/>
      </c>
    </row>
    <row r="73" spans="1:10">
      <c r="A73" s="46"/>
      <c r="B73" t="str">
        <f>_xlfn.IFNA(INDEX('Detailed Scores Group B 6-1-23'!$D$4:$D$200,MATCH('Selected Projects Group B'!A73,'Detailed Scores Group B 6-1-23'!$B$4:$B$200,0)),"")</f>
        <v/>
      </c>
      <c r="C73" t="str">
        <f>_xlfn.IFNA(INDEX('Detailed Scores Group B 6-1-23'!$A$4:$A$200,MATCH('Selected Projects Group B'!A73,'Detailed Scores Group B 6-1-23'!$B$4:$B$200,0)),"")</f>
        <v/>
      </c>
      <c r="D73" t="str">
        <f>_xlfn.IFNA(INDEX('Detailed Scores Group B 6-1-23'!$C$4:$C$200,MATCH('Selected Projects Group B'!A73,'Detailed Scores Group B 6-1-23'!$B$4:$B$200,0)),"")</f>
        <v/>
      </c>
      <c r="E73" t="str">
        <f>_xlfn.IFNA(IF(ISBLANK(INDEX('Detailed Scores Group B 6-1-23'!$E$2:$E$200,MATCH('Selected Projects Group B'!A73,'Detailed Scores Group B 6-1-23'!$B$2:$B$200,0))),D73,INDEX('Detailed Scores Group B 6-1-23'!$E$2:$E$200,MATCH('Selected Projects Group B'!A73,'Detailed Scores Group B 6-1-23'!$B$2:$B$200,0))),"")</f>
        <v/>
      </c>
      <c r="F73" s="1" t="str">
        <f>_xlfn.IFNA(INDEX('Detailed Scores Group B 6-1-23'!$F$4:$F$200,MATCH('Selected Projects Group B'!A73,'Detailed Scores Group B 6-1-23'!$B$4:$B$200,0)),"")</f>
        <v/>
      </c>
      <c r="G73">
        <f t="shared" si="1"/>
        <v>0</v>
      </c>
      <c r="H73" s="1" t="str">
        <f>_xlfn.IFNA(INDEX('Detailed Scores Group B 6-1-23'!$AB$4:$AB$200,MATCH('Selected Projects Group B'!A73,'Detailed Scores Group B 6-1-23'!$B$4:$B$200,0)),"")</f>
        <v/>
      </c>
      <c r="I73" t="str">
        <f>_xlfn.IFNA(INDEX('Detailed Scores Group B 6-1-23'!$AD$4:$AD$200,MATCH('Selected Projects Group B'!A73,'Detailed Scores Group B 6-1-23'!$B$4:$B$200,0)),"")</f>
        <v/>
      </c>
      <c r="J73" t="str">
        <f>_xlfn.IFNA(INDEX('Detailed Scores Group B 6-1-23'!$AE$4:$AE$200,MATCH('Selected Projects Group B'!A73,'Detailed Scores Group B 6-1-23'!$B$4:$B$200,0)),"")</f>
        <v/>
      </c>
    </row>
    <row r="74" spans="1:10">
      <c r="A74" s="46"/>
      <c r="B74" t="str">
        <f>_xlfn.IFNA(INDEX('Detailed Scores Group B 6-1-23'!$D$4:$D$200,MATCH('Selected Projects Group B'!A74,'Detailed Scores Group B 6-1-23'!$B$4:$B$200,0)),"")</f>
        <v/>
      </c>
      <c r="C74" t="str">
        <f>_xlfn.IFNA(INDEX('Detailed Scores Group B 6-1-23'!$A$4:$A$200,MATCH('Selected Projects Group B'!A74,'Detailed Scores Group B 6-1-23'!$B$4:$B$200,0)),"")</f>
        <v/>
      </c>
      <c r="D74" t="str">
        <f>_xlfn.IFNA(INDEX('Detailed Scores Group B 6-1-23'!$C$4:$C$200,MATCH('Selected Projects Group B'!A74,'Detailed Scores Group B 6-1-23'!$B$4:$B$200,0)),"")</f>
        <v/>
      </c>
      <c r="E74" t="str">
        <f>_xlfn.IFNA(IF(ISBLANK(INDEX('Detailed Scores Group B 6-1-23'!$E$2:$E$200,MATCH('Selected Projects Group B'!A74,'Detailed Scores Group B 6-1-23'!$B$2:$B$200,0))),D74,INDEX('Detailed Scores Group B 6-1-23'!$E$2:$E$200,MATCH('Selected Projects Group B'!A74,'Detailed Scores Group B 6-1-23'!$B$2:$B$200,0))),"")</f>
        <v/>
      </c>
      <c r="F74" s="1" t="str">
        <f>_xlfn.IFNA(INDEX('Detailed Scores Group B 6-1-23'!$F$4:$F$200,MATCH('Selected Projects Group B'!A74,'Detailed Scores Group B 6-1-23'!$B$4:$B$200,0)),"")</f>
        <v/>
      </c>
      <c r="G74">
        <f t="shared" si="1"/>
        <v>0</v>
      </c>
      <c r="H74" s="1" t="str">
        <f>_xlfn.IFNA(INDEX('Detailed Scores Group B 6-1-23'!$AB$4:$AB$200,MATCH('Selected Projects Group B'!A74,'Detailed Scores Group B 6-1-23'!$B$4:$B$200,0)),"")</f>
        <v/>
      </c>
      <c r="I74" t="str">
        <f>_xlfn.IFNA(INDEX('Detailed Scores Group B 6-1-23'!$AD$4:$AD$200,MATCH('Selected Projects Group B'!A74,'Detailed Scores Group B 6-1-23'!$B$4:$B$200,0)),"")</f>
        <v/>
      </c>
      <c r="J74" t="str">
        <f>_xlfn.IFNA(INDEX('Detailed Scores Group B 6-1-23'!$AE$4:$AE$200,MATCH('Selected Projects Group B'!A74,'Detailed Scores Group B 6-1-23'!$B$4:$B$200,0)),"")</f>
        <v/>
      </c>
    </row>
    <row r="75" spans="1:10">
      <c r="A75" s="46"/>
      <c r="B75" t="str">
        <f>_xlfn.IFNA(INDEX('Detailed Scores Group B 6-1-23'!$D$4:$D$200,MATCH('Selected Projects Group B'!A75,'Detailed Scores Group B 6-1-23'!$B$4:$B$200,0)),"")</f>
        <v/>
      </c>
      <c r="C75" t="str">
        <f>_xlfn.IFNA(INDEX('Detailed Scores Group B 6-1-23'!$A$4:$A$200,MATCH('Selected Projects Group B'!A75,'Detailed Scores Group B 6-1-23'!$B$4:$B$200,0)),"")</f>
        <v/>
      </c>
      <c r="D75" t="str">
        <f>_xlfn.IFNA(INDEX('Detailed Scores Group B 6-1-23'!$C$4:$C$200,MATCH('Selected Projects Group B'!A75,'Detailed Scores Group B 6-1-23'!$B$4:$B$200,0)),"")</f>
        <v/>
      </c>
      <c r="E75" t="str">
        <f>_xlfn.IFNA(IF(ISBLANK(INDEX('Detailed Scores Group B 6-1-23'!$E$2:$E$200,MATCH('Selected Projects Group B'!A75,'Detailed Scores Group B 6-1-23'!$B$2:$B$200,0))),D75,INDEX('Detailed Scores Group B 6-1-23'!$E$2:$E$200,MATCH('Selected Projects Group B'!A75,'Detailed Scores Group B 6-1-23'!$B$2:$B$200,0))),"")</f>
        <v/>
      </c>
      <c r="F75" s="1" t="str">
        <f>_xlfn.IFNA(INDEX('Detailed Scores Group B 6-1-23'!$F$4:$F$200,MATCH('Selected Projects Group B'!A75,'Detailed Scores Group B 6-1-23'!$B$4:$B$200,0)),"")</f>
        <v/>
      </c>
      <c r="G75">
        <f t="shared" si="1"/>
        <v>0</v>
      </c>
      <c r="H75" s="1" t="str">
        <f>_xlfn.IFNA(INDEX('Detailed Scores Group B 6-1-23'!$AB$4:$AB$200,MATCH('Selected Projects Group B'!A75,'Detailed Scores Group B 6-1-23'!$B$4:$B$200,0)),"")</f>
        <v/>
      </c>
      <c r="I75" t="str">
        <f>_xlfn.IFNA(INDEX('Detailed Scores Group B 6-1-23'!$AD$4:$AD$200,MATCH('Selected Projects Group B'!A75,'Detailed Scores Group B 6-1-23'!$B$4:$B$200,0)),"")</f>
        <v/>
      </c>
      <c r="J75" t="str">
        <f>_xlfn.IFNA(INDEX('Detailed Scores Group B 6-1-23'!$AE$4:$AE$200,MATCH('Selected Projects Group B'!A75,'Detailed Scores Group B 6-1-23'!$B$4:$B$200,0)),"")</f>
        <v/>
      </c>
    </row>
    <row r="76" spans="1:10">
      <c r="A76" s="46"/>
      <c r="B76" t="str">
        <f>_xlfn.IFNA(INDEX('Detailed Scores Group B 6-1-23'!$D$4:$D$200,MATCH('Selected Projects Group B'!A76,'Detailed Scores Group B 6-1-23'!$B$4:$B$200,0)),"")</f>
        <v/>
      </c>
      <c r="C76" t="str">
        <f>_xlfn.IFNA(INDEX('Detailed Scores Group B 6-1-23'!$A$4:$A$200,MATCH('Selected Projects Group B'!A76,'Detailed Scores Group B 6-1-23'!$B$4:$B$200,0)),"")</f>
        <v/>
      </c>
      <c r="D76" t="str">
        <f>_xlfn.IFNA(INDEX('Detailed Scores Group B 6-1-23'!$C$4:$C$200,MATCH('Selected Projects Group B'!A76,'Detailed Scores Group B 6-1-23'!$B$4:$B$200,0)),"")</f>
        <v/>
      </c>
      <c r="E76" t="str">
        <f>_xlfn.IFNA(IF(ISBLANK(INDEX('Detailed Scores Group B 6-1-23'!$E$2:$E$200,MATCH('Selected Projects Group B'!A76,'Detailed Scores Group B 6-1-23'!$B$2:$B$200,0))),D76,INDEX('Detailed Scores Group B 6-1-23'!$E$2:$E$200,MATCH('Selected Projects Group B'!A76,'Detailed Scores Group B 6-1-23'!$B$2:$B$200,0))),"")</f>
        <v/>
      </c>
      <c r="F76" s="1" t="str">
        <f>_xlfn.IFNA(INDEX('Detailed Scores Group B 6-1-23'!$F$4:$F$200,MATCH('Selected Projects Group B'!A76,'Detailed Scores Group B 6-1-23'!$B$4:$B$200,0)),"")</f>
        <v/>
      </c>
      <c r="G76">
        <f t="shared" si="1"/>
        <v>0</v>
      </c>
      <c r="H76" s="1" t="str">
        <f>_xlfn.IFNA(INDEX('Detailed Scores Group B 6-1-23'!$AB$4:$AB$200,MATCH('Selected Projects Group B'!A76,'Detailed Scores Group B 6-1-23'!$B$4:$B$200,0)),"")</f>
        <v/>
      </c>
      <c r="I76" t="str">
        <f>_xlfn.IFNA(INDEX('Detailed Scores Group B 6-1-23'!$AD$4:$AD$200,MATCH('Selected Projects Group B'!A76,'Detailed Scores Group B 6-1-23'!$B$4:$B$200,0)),"")</f>
        <v/>
      </c>
      <c r="J76" t="str">
        <f>_xlfn.IFNA(INDEX('Detailed Scores Group B 6-1-23'!$AE$4:$AE$200,MATCH('Selected Projects Group B'!A76,'Detailed Scores Group B 6-1-23'!$B$4:$B$200,0)),"")</f>
        <v/>
      </c>
    </row>
    <row r="77" spans="1:10">
      <c r="A77" s="46"/>
      <c r="B77" t="str">
        <f>_xlfn.IFNA(INDEX('Detailed Scores Group B 6-1-23'!$D$4:$D$200,MATCH('Selected Projects Group B'!A77,'Detailed Scores Group B 6-1-23'!$B$4:$B$200,0)),"")</f>
        <v/>
      </c>
      <c r="C77" t="str">
        <f>_xlfn.IFNA(INDEX('Detailed Scores Group B 6-1-23'!$A$4:$A$200,MATCH('Selected Projects Group B'!A77,'Detailed Scores Group B 6-1-23'!$B$4:$B$200,0)),"")</f>
        <v/>
      </c>
      <c r="D77" t="str">
        <f>_xlfn.IFNA(INDEX('Detailed Scores Group B 6-1-23'!$C$4:$C$200,MATCH('Selected Projects Group B'!A77,'Detailed Scores Group B 6-1-23'!$B$4:$B$200,0)),"")</f>
        <v/>
      </c>
      <c r="E77" t="str">
        <f>_xlfn.IFNA(IF(ISBLANK(INDEX('Detailed Scores Group B 6-1-23'!$E$2:$E$200,MATCH('Selected Projects Group B'!A77,'Detailed Scores Group B 6-1-23'!$B$2:$B$200,0))),D77,INDEX('Detailed Scores Group B 6-1-23'!$E$2:$E$200,MATCH('Selected Projects Group B'!A77,'Detailed Scores Group B 6-1-23'!$B$2:$B$200,0))),"")</f>
        <v/>
      </c>
      <c r="F77" s="1" t="str">
        <f>_xlfn.IFNA(INDEX('Detailed Scores Group B 6-1-23'!$F$4:$F$200,MATCH('Selected Projects Group B'!A77,'Detailed Scores Group B 6-1-23'!$B$4:$B$200,0)),"")</f>
        <v/>
      </c>
      <c r="G77">
        <f t="shared" si="1"/>
        <v>0</v>
      </c>
      <c r="H77" s="1" t="str">
        <f>_xlfn.IFNA(INDEX('Detailed Scores Group B 6-1-23'!$AB$4:$AB$200,MATCH('Selected Projects Group B'!A77,'Detailed Scores Group B 6-1-23'!$B$4:$B$200,0)),"")</f>
        <v/>
      </c>
      <c r="I77" t="str">
        <f>_xlfn.IFNA(INDEX('Detailed Scores Group B 6-1-23'!$AD$4:$AD$200,MATCH('Selected Projects Group B'!A77,'Detailed Scores Group B 6-1-23'!$B$4:$B$200,0)),"")</f>
        <v/>
      </c>
      <c r="J77" t="str">
        <f>_xlfn.IFNA(INDEX('Detailed Scores Group B 6-1-23'!$AE$4:$AE$200,MATCH('Selected Projects Group B'!A77,'Detailed Scores Group B 6-1-23'!$B$4:$B$200,0)),"")</f>
        <v/>
      </c>
    </row>
    <row r="78" spans="1:10">
      <c r="A78" s="46"/>
      <c r="B78" t="str">
        <f>_xlfn.IFNA(INDEX('Detailed Scores Group B 6-1-23'!$D$4:$D$200,MATCH('Selected Projects Group B'!A78,'Detailed Scores Group B 6-1-23'!$B$4:$B$200,0)),"")</f>
        <v/>
      </c>
      <c r="C78" t="str">
        <f>_xlfn.IFNA(INDEX('Detailed Scores Group B 6-1-23'!$A$4:$A$200,MATCH('Selected Projects Group B'!A78,'Detailed Scores Group B 6-1-23'!$B$4:$B$200,0)),"")</f>
        <v/>
      </c>
      <c r="D78" t="str">
        <f>_xlfn.IFNA(INDEX('Detailed Scores Group B 6-1-23'!$C$4:$C$200,MATCH('Selected Projects Group B'!A78,'Detailed Scores Group B 6-1-23'!$B$4:$B$200,0)),"")</f>
        <v/>
      </c>
      <c r="E78" t="str">
        <f>_xlfn.IFNA(IF(ISBLANK(INDEX('Detailed Scores Group B 6-1-23'!$E$2:$E$200,MATCH('Selected Projects Group B'!A78,'Detailed Scores Group B 6-1-23'!$B$2:$B$200,0))),D78,INDEX('Detailed Scores Group B 6-1-23'!$E$2:$E$200,MATCH('Selected Projects Group B'!A78,'Detailed Scores Group B 6-1-23'!$B$2:$B$200,0))),"")</f>
        <v/>
      </c>
      <c r="F78" s="1" t="str">
        <f>_xlfn.IFNA(INDEX('Detailed Scores Group B 6-1-23'!$F$4:$F$200,MATCH('Selected Projects Group B'!A78,'Detailed Scores Group B 6-1-23'!$B$4:$B$200,0)),"")</f>
        <v/>
      </c>
      <c r="G78">
        <f t="shared" si="1"/>
        <v>0</v>
      </c>
      <c r="H78" s="1" t="str">
        <f>_xlfn.IFNA(INDEX('Detailed Scores Group B 6-1-23'!$AB$4:$AB$200,MATCH('Selected Projects Group B'!A78,'Detailed Scores Group B 6-1-23'!$B$4:$B$200,0)),"")</f>
        <v/>
      </c>
      <c r="I78" t="str">
        <f>_xlfn.IFNA(INDEX('Detailed Scores Group B 6-1-23'!$AD$4:$AD$200,MATCH('Selected Projects Group B'!A78,'Detailed Scores Group B 6-1-23'!$B$4:$B$200,0)),"")</f>
        <v/>
      </c>
      <c r="J78" t="str">
        <f>_xlfn.IFNA(INDEX('Detailed Scores Group B 6-1-23'!$AE$4:$AE$200,MATCH('Selected Projects Group B'!A78,'Detailed Scores Group B 6-1-23'!$B$4:$B$200,0)),"")</f>
        <v/>
      </c>
    </row>
    <row r="79" spans="1:10">
      <c r="A79" s="46"/>
      <c r="B79" t="str">
        <f>_xlfn.IFNA(INDEX('Detailed Scores Group B 6-1-23'!$D$4:$D$200,MATCH('Selected Projects Group B'!A79,'Detailed Scores Group B 6-1-23'!$B$4:$B$200,0)),"")</f>
        <v/>
      </c>
      <c r="C79" t="str">
        <f>_xlfn.IFNA(INDEX('Detailed Scores Group B 6-1-23'!$A$4:$A$200,MATCH('Selected Projects Group B'!A79,'Detailed Scores Group B 6-1-23'!$B$4:$B$200,0)),"")</f>
        <v/>
      </c>
      <c r="D79" t="str">
        <f>_xlfn.IFNA(INDEX('Detailed Scores Group B 6-1-23'!$C$4:$C$200,MATCH('Selected Projects Group B'!A79,'Detailed Scores Group B 6-1-23'!$B$4:$B$200,0)),"")</f>
        <v/>
      </c>
      <c r="E79" t="str">
        <f>_xlfn.IFNA(IF(ISBLANK(INDEX('Detailed Scores Group B 6-1-23'!$E$2:$E$200,MATCH('Selected Projects Group B'!A79,'Detailed Scores Group B 6-1-23'!$B$2:$B$200,0))),D79,INDEX('Detailed Scores Group B 6-1-23'!$E$2:$E$200,MATCH('Selected Projects Group B'!A79,'Detailed Scores Group B 6-1-23'!$B$2:$B$200,0))),"")</f>
        <v/>
      </c>
      <c r="F79" s="1" t="str">
        <f>_xlfn.IFNA(INDEX('Detailed Scores Group B 6-1-23'!$F$4:$F$200,MATCH('Selected Projects Group B'!A79,'Detailed Scores Group B 6-1-23'!$B$4:$B$200,0)),"")</f>
        <v/>
      </c>
      <c r="G79">
        <f t="shared" si="1"/>
        <v>0</v>
      </c>
      <c r="H79" s="1" t="str">
        <f>_xlfn.IFNA(INDEX('Detailed Scores Group B 6-1-23'!$AB$4:$AB$200,MATCH('Selected Projects Group B'!A79,'Detailed Scores Group B 6-1-23'!$B$4:$B$200,0)),"")</f>
        <v/>
      </c>
      <c r="I79" t="str">
        <f>_xlfn.IFNA(INDEX('Detailed Scores Group B 6-1-23'!$AD$4:$AD$200,MATCH('Selected Projects Group B'!A79,'Detailed Scores Group B 6-1-23'!$B$4:$B$200,0)),"")</f>
        <v/>
      </c>
      <c r="J79" t="str">
        <f>_xlfn.IFNA(INDEX('Detailed Scores Group B 6-1-23'!$AE$4:$AE$200,MATCH('Selected Projects Group B'!A79,'Detailed Scores Group B 6-1-23'!$B$4:$B$200,0)),"")</f>
        <v/>
      </c>
    </row>
    <row r="80" spans="1:10">
      <c r="A80" s="46"/>
      <c r="B80" t="str">
        <f>_xlfn.IFNA(INDEX('Detailed Scores Group B 6-1-23'!$D$4:$D$200,MATCH('Selected Projects Group B'!A80,'Detailed Scores Group B 6-1-23'!$B$4:$B$200,0)),"")</f>
        <v/>
      </c>
      <c r="C80" t="str">
        <f>_xlfn.IFNA(INDEX('Detailed Scores Group B 6-1-23'!$A$4:$A$200,MATCH('Selected Projects Group B'!A80,'Detailed Scores Group B 6-1-23'!$B$4:$B$200,0)),"")</f>
        <v/>
      </c>
      <c r="D80" t="str">
        <f>_xlfn.IFNA(INDEX('Detailed Scores Group B 6-1-23'!$C$4:$C$200,MATCH('Selected Projects Group B'!A80,'Detailed Scores Group B 6-1-23'!$B$4:$B$200,0)),"")</f>
        <v/>
      </c>
      <c r="E80" t="str">
        <f>_xlfn.IFNA(IF(ISBLANK(INDEX('Detailed Scores Group B 6-1-23'!$E$2:$E$200,MATCH('Selected Projects Group B'!A80,'Detailed Scores Group B 6-1-23'!$B$2:$B$200,0))),D80,INDEX('Detailed Scores Group B 6-1-23'!$E$2:$E$200,MATCH('Selected Projects Group B'!A80,'Detailed Scores Group B 6-1-23'!$B$2:$B$200,0))),"")</f>
        <v/>
      </c>
      <c r="F80" s="1" t="str">
        <f>_xlfn.IFNA(INDEX('Detailed Scores Group B 6-1-23'!$F$4:$F$200,MATCH('Selected Projects Group B'!A80,'Detailed Scores Group B 6-1-23'!$B$4:$B$200,0)),"")</f>
        <v/>
      </c>
      <c r="G80">
        <f t="shared" si="1"/>
        <v>0</v>
      </c>
      <c r="H80" s="1" t="str">
        <f>_xlfn.IFNA(INDEX('Detailed Scores Group B 6-1-23'!$AB$4:$AB$200,MATCH('Selected Projects Group B'!A80,'Detailed Scores Group B 6-1-23'!$B$4:$B$200,0)),"")</f>
        <v/>
      </c>
      <c r="I80" t="str">
        <f>_xlfn.IFNA(INDEX('Detailed Scores Group B 6-1-23'!$AD$4:$AD$200,MATCH('Selected Projects Group B'!A80,'Detailed Scores Group B 6-1-23'!$B$4:$B$200,0)),"")</f>
        <v/>
      </c>
      <c r="J80" t="str">
        <f>_xlfn.IFNA(INDEX('Detailed Scores Group B 6-1-23'!$AE$4:$AE$200,MATCH('Selected Projects Group B'!A80,'Detailed Scores Group B 6-1-23'!$B$4:$B$200,0)),"")</f>
        <v/>
      </c>
    </row>
    <row r="81" spans="1:10">
      <c r="A81" s="46"/>
      <c r="B81" t="str">
        <f>_xlfn.IFNA(INDEX('Detailed Scores Group B 6-1-23'!$D$4:$D$200,MATCH('Selected Projects Group B'!A81,'Detailed Scores Group B 6-1-23'!$B$4:$B$200,0)),"")</f>
        <v/>
      </c>
      <c r="C81" t="str">
        <f>_xlfn.IFNA(INDEX('Detailed Scores Group B 6-1-23'!$A$4:$A$200,MATCH('Selected Projects Group B'!A81,'Detailed Scores Group B 6-1-23'!$B$4:$B$200,0)),"")</f>
        <v/>
      </c>
      <c r="D81" t="str">
        <f>_xlfn.IFNA(INDEX('Detailed Scores Group B 6-1-23'!$C$4:$C$200,MATCH('Selected Projects Group B'!A81,'Detailed Scores Group B 6-1-23'!$B$4:$B$200,0)),"")</f>
        <v/>
      </c>
      <c r="E81" t="str">
        <f>_xlfn.IFNA(IF(ISBLANK(INDEX('Detailed Scores Group B 6-1-23'!$E$2:$E$200,MATCH('Selected Projects Group B'!A81,'Detailed Scores Group B 6-1-23'!$B$2:$B$200,0))),D81,INDEX('Detailed Scores Group B 6-1-23'!$E$2:$E$200,MATCH('Selected Projects Group B'!A81,'Detailed Scores Group B 6-1-23'!$B$2:$B$200,0))),"")</f>
        <v/>
      </c>
      <c r="F81" s="1" t="str">
        <f>_xlfn.IFNA(INDEX('Detailed Scores Group B 6-1-23'!$F$4:$F$200,MATCH('Selected Projects Group B'!A81,'Detailed Scores Group B 6-1-23'!$B$4:$B$200,0)),"")</f>
        <v/>
      </c>
      <c r="G81">
        <f t="shared" si="1"/>
        <v>0</v>
      </c>
      <c r="H81" s="1" t="str">
        <f>_xlfn.IFNA(INDEX('Detailed Scores Group B 6-1-23'!$AB$4:$AB$200,MATCH('Selected Projects Group B'!A81,'Detailed Scores Group B 6-1-23'!$B$4:$B$200,0)),"")</f>
        <v/>
      </c>
      <c r="I81" t="str">
        <f>_xlfn.IFNA(INDEX('Detailed Scores Group B 6-1-23'!$AD$4:$AD$200,MATCH('Selected Projects Group B'!A81,'Detailed Scores Group B 6-1-23'!$B$4:$B$200,0)),"")</f>
        <v/>
      </c>
      <c r="J81" t="str">
        <f>_xlfn.IFNA(INDEX('Detailed Scores Group B 6-1-23'!$AE$4:$AE$200,MATCH('Selected Projects Group B'!A81,'Detailed Scores Group B 6-1-23'!$B$4:$B$200,0)),"")</f>
        <v/>
      </c>
    </row>
    <row r="82" spans="1:10">
      <c r="A82" s="46"/>
      <c r="B82" t="str">
        <f>_xlfn.IFNA(INDEX('Detailed Scores Group B 6-1-23'!$D$4:$D$200,MATCH('Selected Projects Group B'!A82,'Detailed Scores Group B 6-1-23'!$B$4:$B$200,0)),"")</f>
        <v/>
      </c>
      <c r="C82" t="str">
        <f>_xlfn.IFNA(INDEX('Detailed Scores Group B 6-1-23'!$A$4:$A$200,MATCH('Selected Projects Group B'!A82,'Detailed Scores Group B 6-1-23'!$B$4:$B$200,0)),"")</f>
        <v/>
      </c>
      <c r="D82" t="str">
        <f>_xlfn.IFNA(INDEX('Detailed Scores Group B 6-1-23'!$C$4:$C$200,MATCH('Selected Projects Group B'!A82,'Detailed Scores Group B 6-1-23'!$B$4:$B$200,0)),"")</f>
        <v/>
      </c>
      <c r="E82" t="str">
        <f>_xlfn.IFNA(IF(ISBLANK(INDEX('Detailed Scores Group B 6-1-23'!$E$2:$E$200,MATCH('Selected Projects Group B'!A82,'Detailed Scores Group B 6-1-23'!$B$2:$B$200,0))),D82,INDEX('Detailed Scores Group B 6-1-23'!$E$2:$E$200,MATCH('Selected Projects Group B'!A82,'Detailed Scores Group B 6-1-23'!$B$2:$B$200,0))),"")</f>
        <v/>
      </c>
      <c r="F82" s="1" t="str">
        <f>_xlfn.IFNA(INDEX('Detailed Scores Group B 6-1-23'!$F$4:$F$200,MATCH('Selected Projects Group B'!A82,'Detailed Scores Group B 6-1-23'!$B$4:$B$200,0)),"")</f>
        <v/>
      </c>
      <c r="G82">
        <f t="shared" si="1"/>
        <v>0</v>
      </c>
      <c r="H82" s="1" t="str">
        <f>_xlfn.IFNA(INDEX('Detailed Scores Group B 6-1-23'!$AB$4:$AB$200,MATCH('Selected Projects Group B'!A82,'Detailed Scores Group B 6-1-23'!$B$4:$B$200,0)),"")</f>
        <v/>
      </c>
      <c r="I82" t="str">
        <f>_xlfn.IFNA(INDEX('Detailed Scores Group B 6-1-23'!$AD$4:$AD$200,MATCH('Selected Projects Group B'!A82,'Detailed Scores Group B 6-1-23'!$B$4:$B$200,0)),"")</f>
        <v/>
      </c>
      <c r="J82" t="str">
        <f>_xlfn.IFNA(INDEX('Detailed Scores Group B 6-1-23'!$AE$4:$AE$200,MATCH('Selected Projects Group B'!A82,'Detailed Scores Group B 6-1-23'!$B$4:$B$200,0)),"")</f>
        <v/>
      </c>
    </row>
    <row r="83" spans="1:10">
      <c r="A83" s="46"/>
      <c r="B83" t="str">
        <f>_xlfn.IFNA(INDEX('Detailed Scores Group B 6-1-23'!$D$4:$D$200,MATCH('Selected Projects Group B'!A83,'Detailed Scores Group B 6-1-23'!$B$4:$B$200,0)),"")</f>
        <v/>
      </c>
      <c r="C83" t="str">
        <f>_xlfn.IFNA(INDEX('Detailed Scores Group B 6-1-23'!$A$4:$A$200,MATCH('Selected Projects Group B'!A83,'Detailed Scores Group B 6-1-23'!$B$4:$B$200,0)),"")</f>
        <v/>
      </c>
      <c r="D83" t="str">
        <f>_xlfn.IFNA(INDEX('Detailed Scores Group B 6-1-23'!$C$4:$C$200,MATCH('Selected Projects Group B'!A83,'Detailed Scores Group B 6-1-23'!$B$4:$B$200,0)),"")</f>
        <v/>
      </c>
      <c r="E83" t="str">
        <f>_xlfn.IFNA(IF(ISBLANK(INDEX('Detailed Scores Group B 6-1-23'!$E$2:$E$200,MATCH('Selected Projects Group B'!A83,'Detailed Scores Group B 6-1-23'!$B$2:$B$200,0))),D83,INDEX('Detailed Scores Group B 6-1-23'!$E$2:$E$200,MATCH('Selected Projects Group B'!A83,'Detailed Scores Group B 6-1-23'!$B$2:$B$200,0))),"")</f>
        <v/>
      </c>
      <c r="F83" s="1" t="str">
        <f>_xlfn.IFNA(INDEX('Detailed Scores Group B 6-1-23'!$F$4:$F$200,MATCH('Selected Projects Group B'!A83,'Detailed Scores Group B 6-1-23'!$B$4:$B$200,0)),"")</f>
        <v/>
      </c>
      <c r="G83">
        <f t="shared" si="1"/>
        <v>0</v>
      </c>
      <c r="H83" s="1" t="str">
        <f>_xlfn.IFNA(INDEX('Detailed Scores Group B 6-1-23'!$AB$4:$AB$200,MATCH('Selected Projects Group B'!A83,'Detailed Scores Group B 6-1-23'!$B$4:$B$200,0)),"")</f>
        <v/>
      </c>
      <c r="I83" t="str">
        <f>_xlfn.IFNA(INDEX('Detailed Scores Group B 6-1-23'!$AD$4:$AD$200,MATCH('Selected Projects Group B'!A83,'Detailed Scores Group B 6-1-23'!$B$4:$B$200,0)),"")</f>
        <v/>
      </c>
      <c r="J83" t="str">
        <f>_xlfn.IFNA(INDEX('Detailed Scores Group B 6-1-23'!$AE$4:$AE$200,MATCH('Selected Projects Group B'!A83,'Detailed Scores Group B 6-1-23'!$B$4:$B$200,0)),"")</f>
        <v/>
      </c>
    </row>
    <row r="84" spans="1:10">
      <c r="A84" s="46"/>
      <c r="B84" t="str">
        <f>_xlfn.IFNA(INDEX('Detailed Scores Group B 6-1-23'!$D$4:$D$200,MATCH('Selected Projects Group B'!A84,'Detailed Scores Group B 6-1-23'!$B$4:$B$200,0)),"")</f>
        <v/>
      </c>
      <c r="C84" t="str">
        <f>_xlfn.IFNA(INDEX('Detailed Scores Group B 6-1-23'!$A$4:$A$200,MATCH('Selected Projects Group B'!A84,'Detailed Scores Group B 6-1-23'!$B$4:$B$200,0)),"")</f>
        <v/>
      </c>
      <c r="D84" t="str">
        <f>_xlfn.IFNA(INDEX('Detailed Scores Group B 6-1-23'!$C$4:$C$200,MATCH('Selected Projects Group B'!A84,'Detailed Scores Group B 6-1-23'!$B$4:$B$200,0)),"")</f>
        <v/>
      </c>
      <c r="E84" t="str">
        <f>_xlfn.IFNA(IF(ISBLANK(INDEX('Detailed Scores Group B 6-1-23'!$E$2:$E$200,MATCH('Selected Projects Group B'!A84,'Detailed Scores Group B 6-1-23'!$B$2:$B$200,0))),D84,INDEX('Detailed Scores Group B 6-1-23'!$E$2:$E$200,MATCH('Selected Projects Group B'!A84,'Detailed Scores Group B 6-1-23'!$B$2:$B$200,0))),"")</f>
        <v/>
      </c>
      <c r="F84" s="1" t="str">
        <f>_xlfn.IFNA(INDEX('Detailed Scores Group B 6-1-23'!$F$4:$F$200,MATCH('Selected Projects Group B'!A84,'Detailed Scores Group B 6-1-23'!$B$4:$B$200,0)),"")</f>
        <v/>
      </c>
      <c r="G84">
        <f t="shared" si="1"/>
        <v>0</v>
      </c>
      <c r="H84" s="1" t="str">
        <f>_xlfn.IFNA(INDEX('Detailed Scores Group B 6-1-23'!$AB$4:$AB$200,MATCH('Selected Projects Group B'!A84,'Detailed Scores Group B 6-1-23'!$B$4:$B$200,0)),"")</f>
        <v/>
      </c>
      <c r="I84" t="str">
        <f>_xlfn.IFNA(INDEX('Detailed Scores Group B 6-1-23'!$AD$4:$AD$200,MATCH('Selected Projects Group B'!A84,'Detailed Scores Group B 6-1-23'!$B$4:$B$200,0)),"")</f>
        <v/>
      </c>
      <c r="J84" t="str">
        <f>_xlfn.IFNA(INDEX('Detailed Scores Group B 6-1-23'!$AE$4:$AE$200,MATCH('Selected Projects Group B'!A84,'Detailed Scores Group B 6-1-23'!$B$4:$B$200,0)),"")</f>
        <v/>
      </c>
    </row>
    <row r="85" spans="1:10">
      <c r="A85" s="46"/>
      <c r="B85" t="str">
        <f>_xlfn.IFNA(INDEX('Detailed Scores Group B 6-1-23'!$D$4:$D$200,MATCH('Selected Projects Group B'!A85,'Detailed Scores Group B 6-1-23'!$B$4:$B$200,0)),"")</f>
        <v/>
      </c>
      <c r="C85" t="str">
        <f>_xlfn.IFNA(INDEX('Detailed Scores Group B 6-1-23'!$A$4:$A$200,MATCH('Selected Projects Group B'!A85,'Detailed Scores Group B 6-1-23'!$B$4:$B$200,0)),"")</f>
        <v/>
      </c>
      <c r="D85" t="str">
        <f>_xlfn.IFNA(INDEX('Detailed Scores Group B 6-1-23'!$C$4:$C$200,MATCH('Selected Projects Group B'!A85,'Detailed Scores Group B 6-1-23'!$B$4:$B$200,0)),"")</f>
        <v/>
      </c>
      <c r="E85" t="str">
        <f>_xlfn.IFNA(IF(ISBLANK(INDEX('Detailed Scores Group B 6-1-23'!$E$2:$E$200,MATCH('Selected Projects Group B'!A85,'Detailed Scores Group B 6-1-23'!$B$2:$B$200,0))),D85,INDEX('Detailed Scores Group B 6-1-23'!$E$2:$E$200,MATCH('Selected Projects Group B'!A85,'Detailed Scores Group B 6-1-23'!$B$2:$B$200,0))),"")</f>
        <v/>
      </c>
      <c r="F85" s="1" t="str">
        <f>_xlfn.IFNA(INDEX('Detailed Scores Group B 6-1-23'!$F$4:$F$200,MATCH('Selected Projects Group B'!A85,'Detailed Scores Group B 6-1-23'!$B$4:$B$200,0)),"")</f>
        <v/>
      </c>
      <c r="G85">
        <f t="shared" si="1"/>
        <v>0</v>
      </c>
      <c r="H85" s="1" t="str">
        <f>_xlfn.IFNA(INDEX('Detailed Scores Group B 6-1-23'!$AB$4:$AB$200,MATCH('Selected Projects Group B'!A85,'Detailed Scores Group B 6-1-23'!$B$4:$B$200,0)),"")</f>
        <v/>
      </c>
      <c r="I85" t="str">
        <f>_xlfn.IFNA(INDEX('Detailed Scores Group B 6-1-23'!$AD$4:$AD$200,MATCH('Selected Projects Group B'!A85,'Detailed Scores Group B 6-1-23'!$B$4:$B$200,0)),"")</f>
        <v/>
      </c>
      <c r="J85" t="str">
        <f>_xlfn.IFNA(INDEX('Detailed Scores Group B 6-1-23'!$AE$4:$AE$200,MATCH('Selected Projects Group B'!A85,'Detailed Scores Group B 6-1-23'!$B$4:$B$200,0)),"")</f>
        <v/>
      </c>
    </row>
    <row r="86" spans="1:10">
      <c r="A86" s="46"/>
      <c r="B86" t="str">
        <f>_xlfn.IFNA(INDEX('Detailed Scores Group B 6-1-23'!$D$4:$D$200,MATCH('Selected Projects Group B'!A86,'Detailed Scores Group B 6-1-23'!$B$4:$B$200,0)),"")</f>
        <v/>
      </c>
      <c r="C86" t="str">
        <f>_xlfn.IFNA(INDEX('Detailed Scores Group B 6-1-23'!$A$4:$A$200,MATCH('Selected Projects Group B'!A86,'Detailed Scores Group B 6-1-23'!$B$4:$B$200,0)),"")</f>
        <v/>
      </c>
      <c r="D86" t="str">
        <f>_xlfn.IFNA(INDEX('Detailed Scores Group B 6-1-23'!$C$4:$C$200,MATCH('Selected Projects Group B'!A86,'Detailed Scores Group B 6-1-23'!$B$4:$B$200,0)),"")</f>
        <v/>
      </c>
      <c r="E86" t="str">
        <f>_xlfn.IFNA(IF(ISBLANK(INDEX('Detailed Scores Group B 6-1-23'!$E$2:$E$200,MATCH('Selected Projects Group B'!A86,'Detailed Scores Group B 6-1-23'!$B$2:$B$200,0))),D86,INDEX('Detailed Scores Group B 6-1-23'!$E$2:$E$200,MATCH('Selected Projects Group B'!A86,'Detailed Scores Group B 6-1-23'!$B$2:$B$200,0))),"")</f>
        <v/>
      </c>
      <c r="F86" s="1" t="str">
        <f>_xlfn.IFNA(INDEX('Detailed Scores Group B 6-1-23'!$F$4:$F$200,MATCH('Selected Projects Group B'!A86,'Detailed Scores Group B 6-1-23'!$B$4:$B$200,0)),"")</f>
        <v/>
      </c>
      <c r="G86">
        <f t="shared" si="1"/>
        <v>0</v>
      </c>
      <c r="H86" s="1" t="str">
        <f>_xlfn.IFNA(INDEX('Detailed Scores Group B 6-1-23'!$AB$4:$AB$200,MATCH('Selected Projects Group B'!A86,'Detailed Scores Group B 6-1-23'!$B$4:$B$200,0)),"")</f>
        <v/>
      </c>
      <c r="I86" t="str">
        <f>_xlfn.IFNA(INDEX('Detailed Scores Group B 6-1-23'!$AD$4:$AD$200,MATCH('Selected Projects Group B'!A86,'Detailed Scores Group B 6-1-23'!$B$4:$B$200,0)),"")</f>
        <v/>
      </c>
      <c r="J86" t="str">
        <f>_xlfn.IFNA(INDEX('Detailed Scores Group B 6-1-23'!$AE$4:$AE$200,MATCH('Selected Projects Group B'!A86,'Detailed Scores Group B 6-1-23'!$B$4:$B$200,0)),"")</f>
        <v/>
      </c>
    </row>
    <row r="87" spans="1:10">
      <c r="A87" s="46"/>
      <c r="B87" t="str">
        <f>_xlfn.IFNA(INDEX('Detailed Scores Group B 6-1-23'!$D$4:$D$200,MATCH('Selected Projects Group B'!A87,'Detailed Scores Group B 6-1-23'!$B$4:$B$200,0)),"")</f>
        <v/>
      </c>
      <c r="C87" t="str">
        <f>_xlfn.IFNA(INDEX('Detailed Scores Group B 6-1-23'!$A$4:$A$200,MATCH('Selected Projects Group B'!A87,'Detailed Scores Group B 6-1-23'!$B$4:$B$200,0)),"")</f>
        <v/>
      </c>
      <c r="D87" t="str">
        <f>_xlfn.IFNA(INDEX('Detailed Scores Group B 6-1-23'!$C$4:$C$200,MATCH('Selected Projects Group B'!A87,'Detailed Scores Group B 6-1-23'!$B$4:$B$200,0)),"")</f>
        <v/>
      </c>
      <c r="E87" t="str">
        <f>_xlfn.IFNA(IF(ISBLANK(INDEX('Detailed Scores Group B 6-1-23'!$E$2:$E$200,MATCH('Selected Projects Group B'!A87,'Detailed Scores Group B 6-1-23'!$B$2:$B$200,0))),D87,INDEX('Detailed Scores Group B 6-1-23'!$E$2:$E$200,MATCH('Selected Projects Group B'!A87,'Detailed Scores Group B 6-1-23'!$B$2:$B$200,0))),"")</f>
        <v/>
      </c>
      <c r="F87" s="1" t="str">
        <f>_xlfn.IFNA(INDEX('Detailed Scores Group B 6-1-23'!$F$4:$F$200,MATCH('Selected Projects Group B'!A87,'Detailed Scores Group B 6-1-23'!$B$4:$B$200,0)),"")</f>
        <v/>
      </c>
      <c r="G87">
        <f t="shared" si="1"/>
        <v>0</v>
      </c>
      <c r="H87" s="1" t="str">
        <f>_xlfn.IFNA(INDEX('Detailed Scores Group B 6-1-23'!$AB$4:$AB$200,MATCH('Selected Projects Group B'!A87,'Detailed Scores Group B 6-1-23'!$B$4:$B$200,0)),"")</f>
        <v/>
      </c>
      <c r="I87" t="str">
        <f>_xlfn.IFNA(INDEX('Detailed Scores Group B 6-1-23'!$AD$4:$AD$200,MATCH('Selected Projects Group B'!A87,'Detailed Scores Group B 6-1-23'!$B$4:$B$200,0)),"")</f>
        <v/>
      </c>
      <c r="J87" t="str">
        <f>_xlfn.IFNA(INDEX('Detailed Scores Group B 6-1-23'!$AE$4:$AE$200,MATCH('Selected Projects Group B'!A87,'Detailed Scores Group B 6-1-23'!$B$4:$B$200,0)),"")</f>
        <v/>
      </c>
    </row>
    <row r="88" spans="1:10">
      <c r="A88" s="46"/>
      <c r="B88" t="str">
        <f>_xlfn.IFNA(INDEX('Detailed Scores Group B 6-1-23'!$D$4:$D$200,MATCH('Selected Projects Group B'!A88,'Detailed Scores Group B 6-1-23'!$B$4:$B$200,0)),"")</f>
        <v/>
      </c>
      <c r="C88" t="str">
        <f>_xlfn.IFNA(INDEX('Detailed Scores Group B 6-1-23'!$A$4:$A$200,MATCH('Selected Projects Group B'!A88,'Detailed Scores Group B 6-1-23'!$B$4:$B$200,0)),"")</f>
        <v/>
      </c>
      <c r="D88" t="str">
        <f>_xlfn.IFNA(INDEX('Detailed Scores Group B 6-1-23'!$C$4:$C$200,MATCH('Selected Projects Group B'!A88,'Detailed Scores Group B 6-1-23'!$B$4:$B$200,0)),"")</f>
        <v/>
      </c>
      <c r="E88" t="str">
        <f>_xlfn.IFNA(IF(ISBLANK(INDEX('Detailed Scores Group B 6-1-23'!$E$2:$E$200,MATCH('Selected Projects Group B'!A88,'Detailed Scores Group B 6-1-23'!$B$2:$B$200,0))),D88,INDEX('Detailed Scores Group B 6-1-23'!$E$2:$E$200,MATCH('Selected Projects Group B'!A88,'Detailed Scores Group B 6-1-23'!$B$2:$B$200,0))),"")</f>
        <v/>
      </c>
      <c r="F88" s="1" t="str">
        <f>_xlfn.IFNA(INDEX('Detailed Scores Group B 6-1-23'!$F$4:$F$200,MATCH('Selected Projects Group B'!A88,'Detailed Scores Group B 6-1-23'!$B$4:$B$200,0)),"")</f>
        <v/>
      </c>
      <c r="G88">
        <f t="shared" si="1"/>
        <v>0</v>
      </c>
      <c r="H88" s="1" t="str">
        <f>_xlfn.IFNA(INDEX('Detailed Scores Group B 6-1-23'!$AB$4:$AB$200,MATCH('Selected Projects Group B'!A88,'Detailed Scores Group B 6-1-23'!$B$4:$B$200,0)),"")</f>
        <v/>
      </c>
      <c r="I88" t="str">
        <f>_xlfn.IFNA(INDEX('Detailed Scores Group B 6-1-23'!$AD$4:$AD$200,MATCH('Selected Projects Group B'!A88,'Detailed Scores Group B 6-1-23'!$B$4:$B$200,0)),"")</f>
        <v/>
      </c>
      <c r="J88" t="str">
        <f>_xlfn.IFNA(INDEX('Detailed Scores Group B 6-1-23'!$AE$4:$AE$200,MATCH('Selected Projects Group B'!A88,'Detailed Scores Group B 6-1-23'!$B$4:$B$200,0)),"")</f>
        <v/>
      </c>
    </row>
    <row r="89" spans="1:10">
      <c r="A89" s="46"/>
      <c r="B89" t="str">
        <f>_xlfn.IFNA(INDEX('Detailed Scores Group B 6-1-23'!$D$4:$D$200,MATCH('Selected Projects Group B'!A89,'Detailed Scores Group B 6-1-23'!$B$4:$B$200,0)),"")</f>
        <v/>
      </c>
      <c r="C89" t="str">
        <f>_xlfn.IFNA(INDEX('Detailed Scores Group B 6-1-23'!$A$4:$A$200,MATCH('Selected Projects Group B'!A89,'Detailed Scores Group B 6-1-23'!$B$4:$B$200,0)),"")</f>
        <v/>
      </c>
      <c r="D89" t="str">
        <f>_xlfn.IFNA(INDEX('Detailed Scores Group B 6-1-23'!$C$4:$C$200,MATCH('Selected Projects Group B'!A89,'Detailed Scores Group B 6-1-23'!$B$4:$B$200,0)),"")</f>
        <v/>
      </c>
      <c r="E89" t="str">
        <f>_xlfn.IFNA(IF(ISBLANK(INDEX('Detailed Scores Group B 6-1-23'!$E$2:$E$200,MATCH('Selected Projects Group B'!A89,'Detailed Scores Group B 6-1-23'!$B$2:$B$200,0))),D89,INDEX('Detailed Scores Group B 6-1-23'!$E$2:$E$200,MATCH('Selected Projects Group B'!A89,'Detailed Scores Group B 6-1-23'!$B$2:$B$200,0))),"")</f>
        <v/>
      </c>
      <c r="F89" s="1" t="str">
        <f>_xlfn.IFNA(INDEX('Detailed Scores Group B 6-1-23'!$F$4:$F$200,MATCH('Selected Projects Group B'!A89,'Detailed Scores Group B 6-1-23'!$B$4:$B$200,0)),"")</f>
        <v/>
      </c>
      <c r="G89">
        <f t="shared" si="1"/>
        <v>0</v>
      </c>
      <c r="H89" s="1" t="str">
        <f>_xlfn.IFNA(INDEX('Detailed Scores Group B 6-1-23'!$AB$4:$AB$200,MATCH('Selected Projects Group B'!A89,'Detailed Scores Group B 6-1-23'!$B$4:$B$200,0)),"")</f>
        <v/>
      </c>
      <c r="I89" t="str">
        <f>_xlfn.IFNA(INDEX('Detailed Scores Group B 6-1-23'!$AD$4:$AD$200,MATCH('Selected Projects Group B'!A89,'Detailed Scores Group B 6-1-23'!$B$4:$B$200,0)),"")</f>
        <v/>
      </c>
      <c r="J89" t="str">
        <f>_xlfn.IFNA(INDEX('Detailed Scores Group B 6-1-23'!$AE$4:$AE$200,MATCH('Selected Projects Group B'!A89,'Detailed Scores Group B 6-1-23'!$B$4:$B$200,0)),"")</f>
        <v/>
      </c>
    </row>
    <row r="90" spans="1:10">
      <c r="A90" s="46"/>
      <c r="B90" t="str">
        <f>_xlfn.IFNA(INDEX('Detailed Scores Group B 6-1-23'!$D$4:$D$200,MATCH('Selected Projects Group B'!A90,'Detailed Scores Group B 6-1-23'!$B$4:$B$200,0)),"")</f>
        <v/>
      </c>
      <c r="C90" t="str">
        <f>_xlfn.IFNA(INDEX('Detailed Scores Group B 6-1-23'!$A$4:$A$200,MATCH('Selected Projects Group B'!A90,'Detailed Scores Group B 6-1-23'!$B$4:$B$200,0)),"")</f>
        <v/>
      </c>
      <c r="D90" t="str">
        <f>_xlfn.IFNA(INDEX('Detailed Scores Group B 6-1-23'!$C$4:$C$200,MATCH('Selected Projects Group B'!A90,'Detailed Scores Group B 6-1-23'!$B$4:$B$200,0)),"")</f>
        <v/>
      </c>
      <c r="E90" t="str">
        <f>_xlfn.IFNA(IF(ISBLANK(INDEX('Detailed Scores Group B 6-1-23'!$E$2:$E$200,MATCH('Selected Projects Group B'!A90,'Detailed Scores Group B 6-1-23'!$B$2:$B$200,0))),D90,INDEX('Detailed Scores Group B 6-1-23'!$E$2:$E$200,MATCH('Selected Projects Group B'!A90,'Detailed Scores Group B 6-1-23'!$B$2:$B$200,0))),"")</f>
        <v/>
      </c>
      <c r="F90" s="1" t="str">
        <f>_xlfn.IFNA(INDEX('Detailed Scores Group B 6-1-23'!$F$4:$F$200,MATCH('Selected Projects Group B'!A90,'Detailed Scores Group B 6-1-23'!$B$4:$B$200,0)),"")</f>
        <v/>
      </c>
      <c r="G90">
        <f t="shared" si="1"/>
        <v>0</v>
      </c>
      <c r="H90" s="1" t="str">
        <f>_xlfn.IFNA(INDEX('Detailed Scores Group B 6-1-23'!$AB$4:$AB$200,MATCH('Selected Projects Group B'!A90,'Detailed Scores Group B 6-1-23'!$B$4:$B$200,0)),"")</f>
        <v/>
      </c>
      <c r="I90" t="str">
        <f>_xlfn.IFNA(INDEX('Detailed Scores Group B 6-1-23'!$AD$4:$AD$200,MATCH('Selected Projects Group B'!A90,'Detailed Scores Group B 6-1-23'!$B$4:$B$200,0)),"")</f>
        <v/>
      </c>
      <c r="J90" t="str">
        <f>_xlfn.IFNA(INDEX('Detailed Scores Group B 6-1-23'!$AE$4:$AE$200,MATCH('Selected Projects Group B'!A90,'Detailed Scores Group B 6-1-23'!$B$4:$B$200,0)),"")</f>
        <v/>
      </c>
    </row>
    <row r="91" spans="1:10">
      <c r="A91" s="46"/>
      <c r="B91" t="str">
        <f>_xlfn.IFNA(INDEX('Detailed Scores Group B 6-1-23'!$D$4:$D$200,MATCH('Selected Projects Group B'!A91,'Detailed Scores Group B 6-1-23'!$B$4:$B$200,0)),"")</f>
        <v/>
      </c>
      <c r="C91" t="str">
        <f>_xlfn.IFNA(INDEX('Detailed Scores Group B 6-1-23'!$A$4:$A$200,MATCH('Selected Projects Group B'!A91,'Detailed Scores Group B 6-1-23'!$B$4:$B$200,0)),"")</f>
        <v/>
      </c>
      <c r="D91" t="str">
        <f>_xlfn.IFNA(INDEX('Detailed Scores Group B 6-1-23'!$C$4:$C$200,MATCH('Selected Projects Group B'!A91,'Detailed Scores Group B 6-1-23'!$B$4:$B$200,0)),"")</f>
        <v/>
      </c>
      <c r="E91" t="str">
        <f>_xlfn.IFNA(IF(ISBLANK(INDEX('Detailed Scores Group B 6-1-23'!$E$2:$E$200,MATCH('Selected Projects Group B'!A91,'Detailed Scores Group B 6-1-23'!$B$2:$B$200,0))),D91,INDEX('Detailed Scores Group B 6-1-23'!$E$2:$E$200,MATCH('Selected Projects Group B'!A91,'Detailed Scores Group B 6-1-23'!$B$2:$B$200,0))),"")</f>
        <v/>
      </c>
      <c r="F91" s="1" t="str">
        <f>_xlfn.IFNA(INDEX('Detailed Scores Group B 6-1-23'!$F$4:$F$200,MATCH('Selected Projects Group B'!A91,'Detailed Scores Group B 6-1-23'!$B$4:$B$200,0)),"")</f>
        <v/>
      </c>
      <c r="G91">
        <f t="shared" si="1"/>
        <v>0</v>
      </c>
      <c r="H91" s="1" t="str">
        <f>_xlfn.IFNA(INDEX('Detailed Scores Group B 6-1-23'!$AB$4:$AB$200,MATCH('Selected Projects Group B'!A91,'Detailed Scores Group B 6-1-23'!$B$4:$B$200,0)),"")</f>
        <v/>
      </c>
      <c r="I91" t="str">
        <f>_xlfn.IFNA(INDEX('Detailed Scores Group B 6-1-23'!$AD$4:$AD$200,MATCH('Selected Projects Group B'!A91,'Detailed Scores Group B 6-1-23'!$B$4:$B$200,0)),"")</f>
        <v/>
      </c>
      <c r="J91" t="str">
        <f>_xlfn.IFNA(INDEX('Detailed Scores Group B 6-1-23'!$AE$4:$AE$200,MATCH('Selected Projects Group B'!A91,'Detailed Scores Group B 6-1-23'!$B$4:$B$200,0)),"")</f>
        <v/>
      </c>
    </row>
    <row r="92" spans="1:10">
      <c r="A92" s="46"/>
      <c r="B92" t="str">
        <f>_xlfn.IFNA(INDEX('Detailed Scores Group B 6-1-23'!$D$4:$D$200,MATCH('Selected Projects Group B'!A92,'Detailed Scores Group B 6-1-23'!$B$4:$B$200,0)),"")</f>
        <v/>
      </c>
      <c r="C92" t="str">
        <f>_xlfn.IFNA(INDEX('Detailed Scores Group B 6-1-23'!$A$4:$A$200,MATCH('Selected Projects Group B'!A92,'Detailed Scores Group B 6-1-23'!$B$4:$B$200,0)),"")</f>
        <v/>
      </c>
      <c r="D92" t="str">
        <f>_xlfn.IFNA(INDEX('Detailed Scores Group B 6-1-23'!$C$4:$C$200,MATCH('Selected Projects Group B'!A92,'Detailed Scores Group B 6-1-23'!$B$4:$B$200,0)),"")</f>
        <v/>
      </c>
      <c r="E92" t="str">
        <f>_xlfn.IFNA(IF(ISBLANK(INDEX('Detailed Scores Group B 6-1-23'!$E$2:$E$200,MATCH('Selected Projects Group B'!A92,'Detailed Scores Group B 6-1-23'!$B$2:$B$200,0))),D92,INDEX('Detailed Scores Group B 6-1-23'!$E$2:$E$200,MATCH('Selected Projects Group B'!A92,'Detailed Scores Group B 6-1-23'!$B$2:$B$200,0))),"")</f>
        <v/>
      </c>
      <c r="F92" s="1" t="str">
        <f>_xlfn.IFNA(INDEX('Detailed Scores Group B 6-1-23'!$F$4:$F$200,MATCH('Selected Projects Group B'!A92,'Detailed Scores Group B 6-1-23'!$B$4:$B$200,0)),"")</f>
        <v/>
      </c>
      <c r="G92">
        <f t="shared" si="1"/>
        <v>0</v>
      </c>
      <c r="H92" s="1" t="str">
        <f>_xlfn.IFNA(INDEX('Detailed Scores Group B 6-1-23'!$AB$4:$AB$200,MATCH('Selected Projects Group B'!A92,'Detailed Scores Group B 6-1-23'!$B$4:$B$200,0)),"")</f>
        <v/>
      </c>
      <c r="I92" t="str">
        <f>_xlfn.IFNA(INDEX('Detailed Scores Group B 6-1-23'!$AD$4:$AD$200,MATCH('Selected Projects Group B'!A92,'Detailed Scores Group B 6-1-23'!$B$4:$B$200,0)),"")</f>
        <v/>
      </c>
      <c r="J92" t="str">
        <f>_xlfn.IFNA(INDEX('Detailed Scores Group B 6-1-23'!$AE$4:$AE$200,MATCH('Selected Projects Group B'!A92,'Detailed Scores Group B 6-1-23'!$B$4:$B$200,0)),"")</f>
        <v/>
      </c>
    </row>
    <row r="93" spans="1:10">
      <c r="A93" s="46"/>
      <c r="B93" t="str">
        <f>_xlfn.IFNA(INDEX('Detailed Scores Group B 6-1-23'!$D$4:$D$200,MATCH('Selected Projects Group B'!A93,'Detailed Scores Group B 6-1-23'!$B$4:$B$200,0)),"")</f>
        <v/>
      </c>
      <c r="C93" t="str">
        <f>_xlfn.IFNA(INDEX('Detailed Scores Group B 6-1-23'!$A$4:$A$200,MATCH('Selected Projects Group B'!A93,'Detailed Scores Group B 6-1-23'!$B$4:$B$200,0)),"")</f>
        <v/>
      </c>
      <c r="D93" t="str">
        <f>_xlfn.IFNA(INDEX('Detailed Scores Group B 6-1-23'!$C$4:$C$200,MATCH('Selected Projects Group B'!A93,'Detailed Scores Group B 6-1-23'!$B$4:$B$200,0)),"")</f>
        <v/>
      </c>
      <c r="E93" t="str">
        <f>_xlfn.IFNA(IF(ISBLANK(INDEX('Detailed Scores Group B 6-1-23'!$E$2:$E$200,MATCH('Selected Projects Group B'!A93,'Detailed Scores Group B 6-1-23'!$B$2:$B$200,0))),D93,INDEX('Detailed Scores Group B 6-1-23'!$E$2:$E$200,MATCH('Selected Projects Group B'!A93,'Detailed Scores Group B 6-1-23'!$B$2:$B$200,0))),"")</f>
        <v/>
      </c>
      <c r="F93" s="1" t="str">
        <f>_xlfn.IFNA(INDEX('Detailed Scores Group B 6-1-23'!$F$4:$F$200,MATCH('Selected Projects Group B'!A93,'Detailed Scores Group B 6-1-23'!$B$4:$B$200,0)),"")</f>
        <v/>
      </c>
      <c r="G93">
        <f t="shared" si="1"/>
        <v>0</v>
      </c>
      <c r="H93" s="1" t="str">
        <f>_xlfn.IFNA(INDEX('Detailed Scores Group B 6-1-23'!$AB$4:$AB$200,MATCH('Selected Projects Group B'!A93,'Detailed Scores Group B 6-1-23'!$B$4:$B$200,0)),"")</f>
        <v/>
      </c>
      <c r="I93" t="str">
        <f>_xlfn.IFNA(INDEX('Detailed Scores Group B 6-1-23'!$AD$4:$AD$200,MATCH('Selected Projects Group B'!A93,'Detailed Scores Group B 6-1-23'!$B$4:$B$200,0)),"")</f>
        <v/>
      </c>
      <c r="J93" t="str">
        <f>_xlfn.IFNA(INDEX('Detailed Scores Group B 6-1-23'!$AE$4:$AE$200,MATCH('Selected Projects Group B'!A93,'Detailed Scores Group B 6-1-23'!$B$4:$B$200,0)),"")</f>
        <v/>
      </c>
    </row>
    <row r="94" spans="1:10">
      <c r="A94" s="46"/>
      <c r="B94" t="str">
        <f>_xlfn.IFNA(INDEX('Detailed Scores Group B 6-1-23'!$D$4:$D$200,MATCH('Selected Projects Group B'!A94,'Detailed Scores Group B 6-1-23'!$B$4:$B$200,0)),"")</f>
        <v/>
      </c>
      <c r="C94" t="str">
        <f>_xlfn.IFNA(INDEX('Detailed Scores Group B 6-1-23'!$A$4:$A$200,MATCH('Selected Projects Group B'!A94,'Detailed Scores Group B 6-1-23'!$B$4:$B$200,0)),"")</f>
        <v/>
      </c>
      <c r="D94" t="str">
        <f>_xlfn.IFNA(INDEX('Detailed Scores Group B 6-1-23'!$C$4:$C$200,MATCH('Selected Projects Group B'!A94,'Detailed Scores Group B 6-1-23'!$B$4:$B$200,0)),"")</f>
        <v/>
      </c>
      <c r="E94" t="str">
        <f>_xlfn.IFNA(IF(ISBLANK(INDEX('Detailed Scores Group B 6-1-23'!$E$2:$E$200,MATCH('Selected Projects Group B'!A94,'Detailed Scores Group B 6-1-23'!$B$2:$B$200,0))),D94,INDEX('Detailed Scores Group B 6-1-23'!$E$2:$E$200,MATCH('Selected Projects Group B'!A94,'Detailed Scores Group B 6-1-23'!$B$2:$B$200,0))),"")</f>
        <v/>
      </c>
      <c r="F94" s="1" t="str">
        <f>_xlfn.IFNA(INDEX('Detailed Scores Group B 6-1-23'!$F$4:$F$200,MATCH('Selected Projects Group B'!A94,'Detailed Scores Group B 6-1-23'!$B$4:$B$200,0)),"")</f>
        <v/>
      </c>
      <c r="G94">
        <f t="shared" si="1"/>
        <v>0</v>
      </c>
      <c r="H94" s="1" t="str">
        <f>_xlfn.IFNA(INDEX('Detailed Scores Group B 6-1-23'!$AB$4:$AB$200,MATCH('Selected Projects Group B'!A94,'Detailed Scores Group B 6-1-23'!$B$4:$B$200,0)),"")</f>
        <v/>
      </c>
      <c r="I94" t="str">
        <f>_xlfn.IFNA(INDEX('Detailed Scores Group B 6-1-23'!$AD$4:$AD$200,MATCH('Selected Projects Group B'!A94,'Detailed Scores Group B 6-1-23'!$B$4:$B$200,0)),"")</f>
        <v/>
      </c>
      <c r="J94" t="str">
        <f>_xlfn.IFNA(INDEX('Detailed Scores Group B 6-1-23'!$AE$4:$AE$200,MATCH('Selected Projects Group B'!A94,'Detailed Scores Group B 6-1-23'!$B$4:$B$200,0)),"")</f>
        <v/>
      </c>
    </row>
    <row r="95" spans="1:10">
      <c r="A95" s="46"/>
      <c r="B95" t="str">
        <f>_xlfn.IFNA(INDEX('Detailed Scores Group B 6-1-23'!$D$4:$D$200,MATCH('Selected Projects Group B'!A95,'Detailed Scores Group B 6-1-23'!$B$4:$B$200,0)),"")</f>
        <v/>
      </c>
      <c r="C95" t="str">
        <f>_xlfn.IFNA(INDEX('Detailed Scores Group B 6-1-23'!$A$4:$A$200,MATCH('Selected Projects Group B'!A95,'Detailed Scores Group B 6-1-23'!$B$4:$B$200,0)),"")</f>
        <v/>
      </c>
      <c r="D95" t="str">
        <f>_xlfn.IFNA(INDEX('Detailed Scores Group B 6-1-23'!$C$4:$C$200,MATCH('Selected Projects Group B'!A95,'Detailed Scores Group B 6-1-23'!$B$4:$B$200,0)),"")</f>
        <v/>
      </c>
      <c r="E95" t="str">
        <f>_xlfn.IFNA(IF(ISBLANK(INDEX('Detailed Scores Group B 6-1-23'!$E$2:$E$200,MATCH('Selected Projects Group B'!A95,'Detailed Scores Group B 6-1-23'!$B$2:$B$200,0))),D95,INDEX('Detailed Scores Group B 6-1-23'!$E$2:$E$200,MATCH('Selected Projects Group B'!A95,'Detailed Scores Group B 6-1-23'!$B$2:$B$200,0))),"")</f>
        <v/>
      </c>
      <c r="F95" s="1" t="str">
        <f>_xlfn.IFNA(INDEX('Detailed Scores Group B 6-1-23'!$F$4:$F$200,MATCH('Selected Projects Group B'!A95,'Detailed Scores Group B 6-1-23'!$B$4:$B$200,0)),"")</f>
        <v/>
      </c>
      <c r="G95">
        <f t="shared" si="1"/>
        <v>0</v>
      </c>
      <c r="H95" s="1" t="str">
        <f>_xlfn.IFNA(INDEX('Detailed Scores Group B 6-1-23'!$AB$4:$AB$200,MATCH('Selected Projects Group B'!A95,'Detailed Scores Group B 6-1-23'!$B$4:$B$200,0)),"")</f>
        <v/>
      </c>
      <c r="I95" t="str">
        <f>_xlfn.IFNA(INDEX('Detailed Scores Group B 6-1-23'!$AD$4:$AD$200,MATCH('Selected Projects Group B'!A95,'Detailed Scores Group B 6-1-23'!$B$4:$B$200,0)),"")</f>
        <v/>
      </c>
      <c r="J95" t="str">
        <f>_xlfn.IFNA(INDEX('Detailed Scores Group B 6-1-23'!$AE$4:$AE$200,MATCH('Selected Projects Group B'!A95,'Detailed Scores Group B 6-1-23'!$B$4:$B$200,0)),"")</f>
        <v/>
      </c>
    </row>
    <row r="96" spans="1:10">
      <c r="A96" s="46"/>
      <c r="B96" t="str">
        <f>_xlfn.IFNA(INDEX('Detailed Scores Group B 6-1-23'!$D$4:$D$200,MATCH('Selected Projects Group B'!A96,'Detailed Scores Group B 6-1-23'!$B$4:$B$200,0)),"")</f>
        <v/>
      </c>
      <c r="C96" t="str">
        <f>_xlfn.IFNA(INDEX('Detailed Scores Group B 6-1-23'!$A$4:$A$200,MATCH('Selected Projects Group B'!A96,'Detailed Scores Group B 6-1-23'!$B$4:$B$200,0)),"")</f>
        <v/>
      </c>
      <c r="D96" t="str">
        <f>_xlfn.IFNA(INDEX('Detailed Scores Group B 6-1-23'!$C$4:$C$200,MATCH('Selected Projects Group B'!A96,'Detailed Scores Group B 6-1-23'!$B$4:$B$200,0)),"")</f>
        <v/>
      </c>
      <c r="E96" t="str">
        <f>_xlfn.IFNA(IF(ISBLANK(INDEX('Detailed Scores Group B 6-1-23'!$E$2:$E$200,MATCH('Selected Projects Group B'!A96,'Detailed Scores Group B 6-1-23'!$B$2:$B$200,0))),D96,INDEX('Detailed Scores Group B 6-1-23'!$E$2:$E$200,MATCH('Selected Projects Group B'!A96,'Detailed Scores Group B 6-1-23'!$B$2:$B$200,0))),"")</f>
        <v/>
      </c>
      <c r="F96" s="1" t="str">
        <f>_xlfn.IFNA(INDEX('Detailed Scores Group B 6-1-23'!$F$4:$F$200,MATCH('Selected Projects Group B'!A96,'Detailed Scores Group B 6-1-23'!$B$4:$B$200,0)),"")</f>
        <v/>
      </c>
      <c r="G96">
        <f t="shared" si="1"/>
        <v>0</v>
      </c>
      <c r="H96" s="1" t="str">
        <f>_xlfn.IFNA(INDEX('Detailed Scores Group B 6-1-23'!$AB$4:$AB$200,MATCH('Selected Projects Group B'!A96,'Detailed Scores Group B 6-1-23'!$B$4:$B$200,0)),"")</f>
        <v/>
      </c>
      <c r="I96" t="str">
        <f>_xlfn.IFNA(INDEX('Detailed Scores Group B 6-1-23'!$AD$4:$AD$200,MATCH('Selected Projects Group B'!A96,'Detailed Scores Group B 6-1-23'!$B$4:$B$200,0)),"")</f>
        <v/>
      </c>
      <c r="J96" t="str">
        <f>_xlfn.IFNA(INDEX('Detailed Scores Group B 6-1-23'!$AE$4:$AE$200,MATCH('Selected Projects Group B'!A96,'Detailed Scores Group B 6-1-23'!$B$4:$B$200,0)),"")</f>
        <v/>
      </c>
    </row>
    <row r="97" spans="1:10">
      <c r="A97" s="46"/>
      <c r="B97" t="str">
        <f>_xlfn.IFNA(INDEX('Detailed Scores Group B 6-1-23'!$D$4:$D$200,MATCH('Selected Projects Group B'!A97,'Detailed Scores Group B 6-1-23'!$B$4:$B$200,0)),"")</f>
        <v/>
      </c>
      <c r="C97" t="str">
        <f>_xlfn.IFNA(INDEX('Detailed Scores Group B 6-1-23'!$A$4:$A$200,MATCH('Selected Projects Group B'!A97,'Detailed Scores Group B 6-1-23'!$B$4:$B$200,0)),"")</f>
        <v/>
      </c>
      <c r="D97" t="str">
        <f>_xlfn.IFNA(INDEX('Detailed Scores Group B 6-1-23'!$C$4:$C$200,MATCH('Selected Projects Group B'!A97,'Detailed Scores Group B 6-1-23'!$B$4:$B$200,0)),"")</f>
        <v/>
      </c>
      <c r="E97" t="str">
        <f>_xlfn.IFNA(IF(ISBLANK(INDEX('Detailed Scores Group B 6-1-23'!$E$2:$E$200,MATCH('Selected Projects Group B'!A97,'Detailed Scores Group B 6-1-23'!$B$2:$B$200,0))),D97,INDEX('Detailed Scores Group B 6-1-23'!$E$2:$E$200,MATCH('Selected Projects Group B'!A97,'Detailed Scores Group B 6-1-23'!$B$2:$B$200,0))),"")</f>
        <v/>
      </c>
      <c r="F97" s="1" t="str">
        <f>_xlfn.IFNA(INDEX('Detailed Scores Group B 6-1-23'!$F$4:$F$200,MATCH('Selected Projects Group B'!A97,'Detailed Scores Group B 6-1-23'!$B$4:$B$200,0)),"")</f>
        <v/>
      </c>
      <c r="G97">
        <f t="shared" si="1"/>
        <v>0</v>
      </c>
      <c r="H97" s="1" t="str">
        <f>_xlfn.IFNA(INDEX('Detailed Scores Group B 6-1-23'!$AB$4:$AB$200,MATCH('Selected Projects Group B'!A97,'Detailed Scores Group B 6-1-23'!$B$4:$B$200,0)),"")</f>
        <v/>
      </c>
      <c r="I97" t="str">
        <f>_xlfn.IFNA(INDEX('Detailed Scores Group B 6-1-23'!$AD$4:$AD$200,MATCH('Selected Projects Group B'!A97,'Detailed Scores Group B 6-1-23'!$B$4:$B$200,0)),"")</f>
        <v/>
      </c>
      <c r="J97" t="str">
        <f>_xlfn.IFNA(INDEX('Detailed Scores Group B 6-1-23'!$AE$4:$AE$200,MATCH('Selected Projects Group B'!A97,'Detailed Scores Group B 6-1-23'!$B$4:$B$200,0)),"")</f>
        <v/>
      </c>
    </row>
    <row r="98" spans="1:10">
      <c r="A98" s="46"/>
      <c r="B98" t="str">
        <f>_xlfn.IFNA(INDEX('Detailed Scores Group B 6-1-23'!$D$4:$D$200,MATCH('Selected Projects Group B'!A98,'Detailed Scores Group B 6-1-23'!$B$4:$B$200,0)),"")</f>
        <v/>
      </c>
      <c r="C98" t="str">
        <f>_xlfn.IFNA(INDEX('Detailed Scores Group B 6-1-23'!$A$4:$A$200,MATCH('Selected Projects Group B'!A98,'Detailed Scores Group B 6-1-23'!$B$4:$B$200,0)),"")</f>
        <v/>
      </c>
      <c r="D98" t="str">
        <f>_xlfn.IFNA(INDEX('Detailed Scores Group B 6-1-23'!$C$4:$C$200,MATCH('Selected Projects Group B'!A98,'Detailed Scores Group B 6-1-23'!$B$4:$B$200,0)),"")</f>
        <v/>
      </c>
      <c r="E98" t="str">
        <f>_xlfn.IFNA(IF(ISBLANK(INDEX('Detailed Scores Group B 6-1-23'!$E$2:$E$200,MATCH('Selected Projects Group B'!A98,'Detailed Scores Group B 6-1-23'!$B$2:$B$200,0))),D98,INDEX('Detailed Scores Group B 6-1-23'!$E$2:$E$200,MATCH('Selected Projects Group B'!A98,'Detailed Scores Group B 6-1-23'!$B$2:$B$200,0))),"")</f>
        <v/>
      </c>
      <c r="F98" s="1" t="str">
        <f>_xlfn.IFNA(INDEX('Detailed Scores Group B 6-1-23'!$F$4:$F$200,MATCH('Selected Projects Group B'!A98,'Detailed Scores Group B 6-1-23'!$B$4:$B$200,0)),"")</f>
        <v/>
      </c>
      <c r="G98">
        <f t="shared" si="1"/>
        <v>0</v>
      </c>
      <c r="H98" s="1" t="str">
        <f>_xlfn.IFNA(INDEX('Detailed Scores Group B 6-1-23'!$AB$4:$AB$200,MATCH('Selected Projects Group B'!A98,'Detailed Scores Group B 6-1-23'!$B$4:$B$200,0)),"")</f>
        <v/>
      </c>
      <c r="I98" t="str">
        <f>_xlfn.IFNA(INDEX('Detailed Scores Group B 6-1-23'!$AD$4:$AD$200,MATCH('Selected Projects Group B'!A98,'Detailed Scores Group B 6-1-23'!$B$4:$B$200,0)),"")</f>
        <v/>
      </c>
      <c r="J98" t="str">
        <f>_xlfn.IFNA(INDEX('Detailed Scores Group B 6-1-23'!$AE$4:$AE$200,MATCH('Selected Projects Group B'!A98,'Detailed Scores Group B 6-1-23'!$B$4:$B$200,0)),"")</f>
        <v/>
      </c>
    </row>
    <row r="99" spans="1:10">
      <c r="A99" s="46"/>
      <c r="B99" t="str">
        <f>_xlfn.IFNA(INDEX('Detailed Scores Group B 6-1-23'!$D$4:$D$200,MATCH('Selected Projects Group B'!A99,'Detailed Scores Group B 6-1-23'!$B$4:$B$200,0)),"")</f>
        <v/>
      </c>
      <c r="C99" t="str">
        <f>_xlfn.IFNA(INDEX('Detailed Scores Group B 6-1-23'!$A$4:$A$200,MATCH('Selected Projects Group B'!A99,'Detailed Scores Group B 6-1-23'!$B$4:$B$200,0)),"")</f>
        <v/>
      </c>
      <c r="D99" t="str">
        <f>_xlfn.IFNA(INDEX('Detailed Scores Group B 6-1-23'!$C$4:$C$200,MATCH('Selected Projects Group B'!A99,'Detailed Scores Group B 6-1-23'!$B$4:$B$200,0)),"")</f>
        <v/>
      </c>
      <c r="E99" t="str">
        <f>_xlfn.IFNA(IF(ISBLANK(INDEX('Detailed Scores Group B 6-1-23'!$E$2:$E$200,MATCH('Selected Projects Group B'!A99,'Detailed Scores Group B 6-1-23'!$B$2:$B$200,0))),D99,INDEX('Detailed Scores Group B 6-1-23'!$E$2:$E$200,MATCH('Selected Projects Group B'!A99,'Detailed Scores Group B 6-1-23'!$B$2:$B$200,0))),"")</f>
        <v/>
      </c>
      <c r="F99" s="1" t="str">
        <f>_xlfn.IFNA(INDEX('Detailed Scores Group B 6-1-23'!$F$4:$F$200,MATCH('Selected Projects Group B'!A99,'Detailed Scores Group B 6-1-23'!$B$4:$B$200,0)),"")</f>
        <v/>
      </c>
      <c r="G99">
        <f t="shared" si="1"/>
        <v>0</v>
      </c>
      <c r="H99" s="1" t="str">
        <f>_xlfn.IFNA(INDEX('Detailed Scores Group B 6-1-23'!$AB$4:$AB$200,MATCH('Selected Projects Group B'!A99,'Detailed Scores Group B 6-1-23'!$B$4:$B$200,0)),"")</f>
        <v/>
      </c>
      <c r="I99" t="str">
        <f>_xlfn.IFNA(INDEX('Detailed Scores Group B 6-1-23'!$AD$4:$AD$200,MATCH('Selected Projects Group B'!A99,'Detailed Scores Group B 6-1-23'!$B$4:$B$200,0)),"")</f>
        <v/>
      </c>
      <c r="J99" t="str">
        <f>_xlfn.IFNA(INDEX('Detailed Scores Group B 6-1-23'!$AE$4:$AE$200,MATCH('Selected Projects Group B'!A99,'Detailed Scores Group B 6-1-23'!$B$4:$B$200,0)),"")</f>
        <v/>
      </c>
    </row>
    <row r="100" spans="1:10">
      <c r="A100" s="46"/>
      <c r="B100" t="str">
        <f>_xlfn.IFNA(INDEX('Detailed Scores Group B 6-1-23'!$D$4:$D$200,MATCH('Selected Projects Group B'!A100,'Detailed Scores Group B 6-1-23'!$B$4:$B$200,0)),"")</f>
        <v/>
      </c>
      <c r="C100" t="str">
        <f>_xlfn.IFNA(INDEX('Detailed Scores Group B 6-1-23'!$A$4:$A$200,MATCH('Selected Projects Group B'!A100,'Detailed Scores Group B 6-1-23'!$B$4:$B$200,0)),"")</f>
        <v/>
      </c>
      <c r="D100" t="str">
        <f>_xlfn.IFNA(INDEX('Detailed Scores Group B 6-1-23'!$C$4:$C$200,MATCH('Selected Projects Group B'!A100,'Detailed Scores Group B 6-1-23'!$B$4:$B$200,0)),"")</f>
        <v/>
      </c>
      <c r="E100" t="str">
        <f>_xlfn.IFNA(IF(ISBLANK(INDEX('Detailed Scores Group B 6-1-23'!$E$2:$E$200,MATCH('Selected Projects Group B'!A100,'Detailed Scores Group B 6-1-23'!$B$2:$B$200,0))),D100,INDEX('Detailed Scores Group B 6-1-23'!$E$2:$E$200,MATCH('Selected Projects Group B'!A100,'Detailed Scores Group B 6-1-23'!$B$2:$B$200,0))),"")</f>
        <v/>
      </c>
      <c r="F100" s="1" t="str">
        <f>_xlfn.IFNA(INDEX('Detailed Scores Group B 6-1-23'!$F$4:$F$200,MATCH('Selected Projects Group B'!A100,'Detailed Scores Group B 6-1-23'!$B$4:$B$200,0)),"")</f>
        <v/>
      </c>
      <c r="G100">
        <f t="shared" si="1"/>
        <v>0</v>
      </c>
      <c r="H100" s="1" t="str">
        <f>_xlfn.IFNA(INDEX('Detailed Scores Group B 6-1-23'!$AB$4:$AB$200,MATCH('Selected Projects Group B'!A100,'Detailed Scores Group B 6-1-23'!$B$4:$B$200,0)),"")</f>
        <v/>
      </c>
      <c r="I100" t="str">
        <f>_xlfn.IFNA(INDEX('Detailed Scores Group B 6-1-23'!$AD$4:$AD$200,MATCH('Selected Projects Group B'!A100,'Detailed Scores Group B 6-1-23'!$B$4:$B$200,0)),"")</f>
        <v/>
      </c>
      <c r="J100" t="str">
        <f>_xlfn.IFNA(INDEX('Detailed Scores Group B 6-1-23'!$AE$4:$AE$200,MATCH('Selected Projects Group B'!A100,'Detailed Scores Group B 6-1-23'!$B$4:$B$200,0)),"")</f>
        <v/>
      </c>
    </row>
    <row r="101" spans="1:10">
      <c r="A101" s="46"/>
      <c r="B101" t="str">
        <f>_xlfn.IFNA(INDEX('Detailed Scores Group B 6-1-23'!$D$4:$D$200,MATCH('Selected Projects Group B'!A101,'Detailed Scores Group B 6-1-23'!$B$4:$B$200,0)),"")</f>
        <v/>
      </c>
      <c r="C101" t="str">
        <f>_xlfn.IFNA(INDEX('Detailed Scores Group B 6-1-23'!$A$4:$A$200,MATCH('Selected Projects Group B'!A101,'Detailed Scores Group B 6-1-23'!$B$4:$B$200,0)),"")</f>
        <v/>
      </c>
      <c r="D101" t="str">
        <f>_xlfn.IFNA(INDEX('Detailed Scores Group B 6-1-23'!$C$4:$C$200,MATCH('Selected Projects Group B'!A101,'Detailed Scores Group B 6-1-23'!$B$4:$B$200,0)),"")</f>
        <v/>
      </c>
      <c r="E101" t="str">
        <f>_xlfn.IFNA(IF(ISBLANK(INDEX('Detailed Scores Group B 6-1-23'!$E$2:$E$200,MATCH('Selected Projects Group B'!A101,'Detailed Scores Group B 6-1-23'!$B$2:$B$200,0))),D101,INDEX('Detailed Scores Group B 6-1-23'!$E$2:$E$200,MATCH('Selected Projects Group B'!A101,'Detailed Scores Group B 6-1-23'!$B$2:$B$200,0))),"")</f>
        <v/>
      </c>
      <c r="F101" s="1" t="str">
        <f>_xlfn.IFNA(INDEX('Detailed Scores Group B 6-1-23'!$F$4:$F$200,MATCH('Selected Projects Group B'!A101,'Detailed Scores Group B 6-1-23'!$B$4:$B$200,0)),"")</f>
        <v/>
      </c>
      <c r="G101">
        <f t="shared" si="1"/>
        <v>0</v>
      </c>
      <c r="H101" s="1" t="str">
        <f>_xlfn.IFNA(INDEX('Detailed Scores Group B 6-1-23'!$AB$4:$AB$200,MATCH('Selected Projects Group B'!A101,'Detailed Scores Group B 6-1-23'!$B$4:$B$200,0)),"")</f>
        <v/>
      </c>
      <c r="I101" t="str">
        <f>_xlfn.IFNA(INDEX('Detailed Scores Group B 6-1-23'!$AD$4:$AD$200,MATCH('Selected Projects Group B'!A101,'Detailed Scores Group B 6-1-23'!$B$4:$B$200,0)),"")</f>
        <v/>
      </c>
      <c r="J101" t="str">
        <f>_xlfn.IFNA(INDEX('Detailed Scores Group B 6-1-23'!$AE$4:$AE$200,MATCH('Selected Projects Group B'!A101,'Detailed Scores Group B 6-1-23'!$B$4:$B$200,0)),"")</f>
        <v/>
      </c>
    </row>
    <row r="102" spans="1:10">
      <c r="A102" s="46"/>
      <c r="B102" t="str">
        <f>_xlfn.IFNA(INDEX('Detailed Scores Group B 6-1-23'!$D$4:$D$200,MATCH('Selected Projects Group B'!A102,'Detailed Scores Group B 6-1-23'!$B$4:$B$200,0)),"")</f>
        <v/>
      </c>
      <c r="C102" t="str">
        <f>_xlfn.IFNA(INDEX('Detailed Scores Group B 6-1-23'!$A$4:$A$200,MATCH('Selected Projects Group B'!A102,'Detailed Scores Group B 6-1-23'!$B$4:$B$200,0)),"")</f>
        <v/>
      </c>
      <c r="D102" t="str">
        <f>_xlfn.IFNA(INDEX('Detailed Scores Group B 6-1-23'!$C$4:$C$200,MATCH('Selected Projects Group B'!A102,'Detailed Scores Group B 6-1-23'!$B$4:$B$200,0)),"")</f>
        <v/>
      </c>
      <c r="E102" t="str">
        <f>_xlfn.IFNA(IF(ISBLANK(INDEX('Detailed Scores Group B 6-1-23'!$E$2:$E$200,MATCH('Selected Projects Group B'!A102,'Detailed Scores Group B 6-1-23'!$B$2:$B$200,0))),D102,INDEX('Detailed Scores Group B 6-1-23'!$E$2:$E$200,MATCH('Selected Projects Group B'!A102,'Detailed Scores Group B 6-1-23'!$B$2:$B$200,0))),"")</f>
        <v/>
      </c>
      <c r="F102" s="1" t="str">
        <f>_xlfn.IFNA(INDEX('Detailed Scores Group B 6-1-23'!$F$4:$F$200,MATCH('Selected Projects Group B'!A102,'Detailed Scores Group B 6-1-23'!$B$4:$B$200,0)),"")</f>
        <v/>
      </c>
      <c r="G102">
        <f t="shared" si="1"/>
        <v>0</v>
      </c>
      <c r="H102" s="1" t="str">
        <f>_xlfn.IFNA(INDEX('Detailed Scores Group B 6-1-23'!$AB$4:$AB$200,MATCH('Selected Projects Group B'!A102,'Detailed Scores Group B 6-1-23'!$B$4:$B$200,0)),"")</f>
        <v/>
      </c>
      <c r="I102" t="str">
        <f>_xlfn.IFNA(INDEX('Detailed Scores Group B 6-1-23'!$AD$4:$AD$200,MATCH('Selected Projects Group B'!A102,'Detailed Scores Group B 6-1-23'!$B$4:$B$200,0)),"")</f>
        <v/>
      </c>
      <c r="J102" t="str">
        <f>_xlfn.IFNA(INDEX('Detailed Scores Group B 6-1-23'!$AE$4:$AE$200,MATCH('Selected Projects Group B'!A102,'Detailed Scores Group B 6-1-23'!$B$4:$B$200,0)),"")</f>
        <v/>
      </c>
    </row>
    <row r="103" spans="1:10">
      <c r="A103" s="46"/>
      <c r="B103" t="str">
        <f>_xlfn.IFNA(INDEX('Detailed Scores Group B 6-1-23'!$D$4:$D$200,MATCH('Selected Projects Group B'!A103,'Detailed Scores Group B 6-1-23'!$B$4:$B$200,0)),"")</f>
        <v/>
      </c>
      <c r="C103" t="str">
        <f>_xlfn.IFNA(INDEX('Detailed Scores Group B 6-1-23'!$A$4:$A$200,MATCH('Selected Projects Group B'!A103,'Detailed Scores Group B 6-1-23'!$B$4:$B$200,0)),"")</f>
        <v/>
      </c>
      <c r="D103" t="str">
        <f>_xlfn.IFNA(INDEX('Detailed Scores Group B 6-1-23'!$C$4:$C$200,MATCH('Selected Projects Group B'!A103,'Detailed Scores Group B 6-1-23'!$B$4:$B$200,0)),"")</f>
        <v/>
      </c>
      <c r="E103" t="str">
        <f>_xlfn.IFNA(IF(ISBLANK(INDEX('Detailed Scores Group B 6-1-23'!$E$2:$E$200,MATCH('Selected Projects Group B'!A103,'Detailed Scores Group B 6-1-23'!$B$2:$B$200,0))),D103,INDEX('Detailed Scores Group B 6-1-23'!$E$2:$E$200,MATCH('Selected Projects Group B'!A103,'Detailed Scores Group B 6-1-23'!$B$2:$B$200,0))),"")</f>
        <v/>
      </c>
      <c r="F103" s="1" t="str">
        <f>_xlfn.IFNA(INDEX('Detailed Scores Group B 6-1-23'!$F$4:$F$200,MATCH('Selected Projects Group B'!A103,'Detailed Scores Group B 6-1-23'!$B$4:$B$200,0)),"")</f>
        <v/>
      </c>
      <c r="G103">
        <f t="shared" si="1"/>
        <v>0</v>
      </c>
      <c r="H103" s="1" t="str">
        <f>_xlfn.IFNA(INDEX('Detailed Scores Group B 6-1-23'!$AB$4:$AB$200,MATCH('Selected Projects Group B'!A103,'Detailed Scores Group B 6-1-23'!$B$4:$B$200,0)),"")</f>
        <v/>
      </c>
      <c r="I103" t="str">
        <f>_xlfn.IFNA(INDEX('Detailed Scores Group B 6-1-23'!$AD$4:$AD$200,MATCH('Selected Projects Group B'!A103,'Detailed Scores Group B 6-1-23'!$B$4:$B$200,0)),"")</f>
        <v/>
      </c>
      <c r="J103" t="str">
        <f>_xlfn.IFNA(INDEX('Detailed Scores Group B 6-1-23'!$AE$4:$AE$200,MATCH('Selected Projects Group B'!A103,'Detailed Scores Group B 6-1-23'!$B$4:$B$200,0)),"")</f>
        <v/>
      </c>
    </row>
    <row r="104" spans="1:10">
      <c r="A104" s="46"/>
      <c r="B104" t="str">
        <f>_xlfn.IFNA(INDEX('Detailed Scores Group B 6-1-23'!$D$4:$D$200,MATCH('Selected Projects Group B'!A104,'Detailed Scores Group B 6-1-23'!$B$4:$B$200,0)),"")</f>
        <v/>
      </c>
      <c r="C104" t="str">
        <f>_xlfn.IFNA(INDEX('Detailed Scores Group B 6-1-23'!$A$4:$A$200,MATCH('Selected Projects Group B'!A104,'Detailed Scores Group B 6-1-23'!$B$4:$B$200,0)),"")</f>
        <v/>
      </c>
      <c r="D104" t="str">
        <f>_xlfn.IFNA(INDEX('Detailed Scores Group B 6-1-23'!$C$4:$C$200,MATCH('Selected Projects Group B'!A104,'Detailed Scores Group B 6-1-23'!$B$4:$B$200,0)),"")</f>
        <v/>
      </c>
      <c r="E104" t="str">
        <f>_xlfn.IFNA(IF(ISBLANK(INDEX('Detailed Scores Group B 6-1-23'!$E$2:$E$200,MATCH('Selected Projects Group B'!A104,'Detailed Scores Group B 6-1-23'!$B$2:$B$200,0))),D104,INDEX('Detailed Scores Group B 6-1-23'!$E$2:$E$200,MATCH('Selected Projects Group B'!A104,'Detailed Scores Group B 6-1-23'!$B$2:$B$200,0))),"")</f>
        <v/>
      </c>
      <c r="F104" s="1" t="str">
        <f>_xlfn.IFNA(INDEX('Detailed Scores Group B 6-1-23'!$F$4:$F$200,MATCH('Selected Projects Group B'!A104,'Detailed Scores Group B 6-1-23'!$B$4:$B$200,0)),"")</f>
        <v/>
      </c>
      <c r="G104">
        <f t="shared" si="1"/>
        <v>0</v>
      </c>
      <c r="H104" s="1" t="str">
        <f>_xlfn.IFNA(INDEX('Detailed Scores Group B 6-1-23'!$AB$4:$AB$200,MATCH('Selected Projects Group B'!A104,'Detailed Scores Group B 6-1-23'!$B$4:$B$200,0)),"")</f>
        <v/>
      </c>
      <c r="I104" t="str">
        <f>_xlfn.IFNA(INDEX('Detailed Scores Group B 6-1-23'!$AD$4:$AD$200,MATCH('Selected Projects Group B'!A104,'Detailed Scores Group B 6-1-23'!$B$4:$B$200,0)),"")</f>
        <v/>
      </c>
      <c r="J104" t="str">
        <f>_xlfn.IFNA(INDEX('Detailed Scores Group B 6-1-23'!$AE$4:$AE$200,MATCH('Selected Projects Group B'!A104,'Detailed Scores Group B 6-1-23'!$B$4:$B$200,0)),"")</f>
        <v/>
      </c>
    </row>
    <row r="105" spans="1:10">
      <c r="A105" s="46"/>
      <c r="B105" t="str">
        <f>_xlfn.IFNA(INDEX('Detailed Scores Group B 6-1-23'!$D$4:$D$200,MATCH('Selected Projects Group B'!A105,'Detailed Scores Group B 6-1-23'!$B$4:$B$200,0)),"")</f>
        <v/>
      </c>
      <c r="C105" t="str">
        <f>_xlfn.IFNA(INDEX('Detailed Scores Group B 6-1-23'!$A$4:$A$200,MATCH('Selected Projects Group B'!A105,'Detailed Scores Group B 6-1-23'!$B$4:$B$200,0)),"")</f>
        <v/>
      </c>
      <c r="D105" t="str">
        <f>_xlfn.IFNA(INDEX('Detailed Scores Group B 6-1-23'!$C$4:$C$200,MATCH('Selected Projects Group B'!A105,'Detailed Scores Group B 6-1-23'!$B$4:$B$200,0)),"")</f>
        <v/>
      </c>
      <c r="E105" t="str">
        <f>_xlfn.IFNA(IF(ISBLANK(INDEX('Detailed Scores Group B 6-1-23'!$E$2:$E$200,MATCH('Selected Projects Group B'!A105,'Detailed Scores Group B 6-1-23'!$B$2:$B$200,0))),D105,INDEX('Detailed Scores Group B 6-1-23'!$E$2:$E$200,MATCH('Selected Projects Group B'!A105,'Detailed Scores Group B 6-1-23'!$B$2:$B$200,0))),"")</f>
        <v/>
      </c>
      <c r="F105" s="1" t="str">
        <f>_xlfn.IFNA(INDEX('Detailed Scores Group B 6-1-23'!$F$4:$F$200,MATCH('Selected Projects Group B'!A105,'Detailed Scores Group B 6-1-23'!$B$4:$B$200,0)),"")</f>
        <v/>
      </c>
      <c r="G105">
        <f t="shared" si="1"/>
        <v>0</v>
      </c>
      <c r="H105" s="1" t="str">
        <f>_xlfn.IFNA(INDEX('Detailed Scores Group B 6-1-23'!$AB$4:$AB$200,MATCH('Selected Projects Group B'!A105,'Detailed Scores Group B 6-1-23'!$B$4:$B$200,0)),"")</f>
        <v/>
      </c>
      <c r="I105" t="str">
        <f>_xlfn.IFNA(INDEX('Detailed Scores Group B 6-1-23'!$AD$4:$AD$200,MATCH('Selected Projects Group B'!A105,'Detailed Scores Group B 6-1-23'!$B$4:$B$200,0)),"")</f>
        <v/>
      </c>
      <c r="J105" t="str">
        <f>_xlfn.IFNA(INDEX('Detailed Scores Group B 6-1-23'!$AE$4:$AE$200,MATCH('Selected Projects Group B'!A105,'Detailed Scores Group B 6-1-23'!$B$4:$B$200,0)),"")</f>
        <v/>
      </c>
    </row>
    <row r="106" spans="1:10">
      <c r="A106" s="46"/>
      <c r="B106" t="str">
        <f>_xlfn.IFNA(INDEX('Detailed Scores Group B 6-1-23'!$D$4:$D$200,MATCH('Selected Projects Group B'!A106,'Detailed Scores Group B 6-1-23'!$B$4:$B$200,0)),"")</f>
        <v/>
      </c>
      <c r="C106" t="str">
        <f>_xlfn.IFNA(INDEX('Detailed Scores Group B 6-1-23'!$A$4:$A$200,MATCH('Selected Projects Group B'!A106,'Detailed Scores Group B 6-1-23'!$B$4:$B$200,0)),"")</f>
        <v/>
      </c>
      <c r="D106" t="str">
        <f>_xlfn.IFNA(INDEX('Detailed Scores Group B 6-1-23'!$C$4:$C$200,MATCH('Selected Projects Group B'!A106,'Detailed Scores Group B 6-1-23'!$B$4:$B$200,0)),"")</f>
        <v/>
      </c>
      <c r="E106" t="str">
        <f>_xlfn.IFNA(IF(ISBLANK(INDEX('Detailed Scores Group B 6-1-23'!$E$2:$E$200,MATCH('Selected Projects Group B'!A106,'Detailed Scores Group B 6-1-23'!$B$2:$B$200,0))),D106,INDEX('Detailed Scores Group B 6-1-23'!$E$2:$E$200,MATCH('Selected Projects Group B'!A106,'Detailed Scores Group B 6-1-23'!$B$2:$B$200,0))),"")</f>
        <v/>
      </c>
      <c r="F106" s="1" t="str">
        <f>_xlfn.IFNA(INDEX('Detailed Scores Group B 6-1-23'!$F$4:$F$200,MATCH('Selected Projects Group B'!A106,'Detailed Scores Group B 6-1-23'!$B$4:$B$200,0)),"")</f>
        <v/>
      </c>
      <c r="G106">
        <f t="shared" si="1"/>
        <v>0</v>
      </c>
      <c r="H106" s="1" t="str">
        <f>_xlfn.IFNA(INDEX('Detailed Scores Group B 6-1-23'!$AB$4:$AB$200,MATCH('Selected Projects Group B'!A106,'Detailed Scores Group B 6-1-23'!$B$4:$B$200,0)),"")</f>
        <v/>
      </c>
      <c r="I106" t="str">
        <f>_xlfn.IFNA(INDEX('Detailed Scores Group B 6-1-23'!$AD$4:$AD$200,MATCH('Selected Projects Group B'!A106,'Detailed Scores Group B 6-1-23'!$B$4:$B$200,0)),"")</f>
        <v/>
      </c>
      <c r="J106" t="str">
        <f>_xlfn.IFNA(INDEX('Detailed Scores Group B 6-1-23'!$AE$4:$AE$200,MATCH('Selected Projects Group B'!A106,'Detailed Scores Group B 6-1-23'!$B$4:$B$200,0)),"")</f>
        <v/>
      </c>
    </row>
    <row r="107" spans="1:10">
      <c r="A107" s="46"/>
      <c r="B107" t="str">
        <f>_xlfn.IFNA(INDEX('Detailed Scores Group B 6-1-23'!$D$4:$D$200,MATCH('Selected Projects Group B'!A107,'Detailed Scores Group B 6-1-23'!$B$4:$B$200,0)),"")</f>
        <v/>
      </c>
      <c r="C107" t="str">
        <f>_xlfn.IFNA(INDEX('Detailed Scores Group B 6-1-23'!$A$4:$A$200,MATCH('Selected Projects Group B'!A107,'Detailed Scores Group B 6-1-23'!$B$4:$B$200,0)),"")</f>
        <v/>
      </c>
      <c r="D107" t="str">
        <f>_xlfn.IFNA(INDEX('Detailed Scores Group B 6-1-23'!$C$4:$C$200,MATCH('Selected Projects Group B'!A107,'Detailed Scores Group B 6-1-23'!$B$4:$B$200,0)),"")</f>
        <v/>
      </c>
      <c r="E107" t="str">
        <f>_xlfn.IFNA(IF(ISBLANK(INDEX('Detailed Scores Group B 6-1-23'!$E$2:$E$200,MATCH('Selected Projects Group B'!A107,'Detailed Scores Group B 6-1-23'!$B$2:$B$200,0))),D107,INDEX('Detailed Scores Group B 6-1-23'!$E$2:$E$200,MATCH('Selected Projects Group B'!A107,'Detailed Scores Group B 6-1-23'!$B$2:$B$200,0))),"")</f>
        <v/>
      </c>
      <c r="F107" s="1" t="str">
        <f>_xlfn.IFNA(INDEX('Detailed Scores Group B 6-1-23'!$F$4:$F$200,MATCH('Selected Projects Group B'!A107,'Detailed Scores Group B 6-1-23'!$B$4:$B$200,0)),"")</f>
        <v/>
      </c>
      <c r="G107">
        <f t="shared" si="1"/>
        <v>0</v>
      </c>
      <c r="H107" s="1" t="str">
        <f>_xlfn.IFNA(INDEX('Detailed Scores Group B 6-1-23'!$AB$4:$AB$200,MATCH('Selected Projects Group B'!A107,'Detailed Scores Group B 6-1-23'!$B$4:$B$200,0)),"")</f>
        <v/>
      </c>
      <c r="I107" t="str">
        <f>_xlfn.IFNA(INDEX('Detailed Scores Group B 6-1-23'!$AD$4:$AD$200,MATCH('Selected Projects Group B'!A107,'Detailed Scores Group B 6-1-23'!$B$4:$B$200,0)),"")</f>
        <v/>
      </c>
      <c r="J107" t="str">
        <f>_xlfn.IFNA(INDEX('Detailed Scores Group B 6-1-23'!$AE$4:$AE$200,MATCH('Selected Projects Group B'!A107,'Detailed Scores Group B 6-1-23'!$B$4:$B$200,0)),"")</f>
        <v/>
      </c>
    </row>
    <row r="108" spans="1:10">
      <c r="A108" s="46"/>
      <c r="B108" t="str">
        <f>_xlfn.IFNA(INDEX('Detailed Scores Group B 6-1-23'!$D$4:$D$200,MATCH('Selected Projects Group B'!A108,'Detailed Scores Group B 6-1-23'!$B$4:$B$200,0)),"")</f>
        <v/>
      </c>
      <c r="C108" t="str">
        <f>_xlfn.IFNA(INDEX('Detailed Scores Group B 6-1-23'!$A$4:$A$200,MATCH('Selected Projects Group B'!A108,'Detailed Scores Group B 6-1-23'!$B$4:$B$200,0)),"")</f>
        <v/>
      </c>
      <c r="D108" t="str">
        <f>_xlfn.IFNA(INDEX('Detailed Scores Group B 6-1-23'!$C$4:$C$200,MATCH('Selected Projects Group B'!A108,'Detailed Scores Group B 6-1-23'!$B$4:$B$200,0)),"")</f>
        <v/>
      </c>
      <c r="E108" t="str">
        <f>_xlfn.IFNA(IF(ISBLANK(INDEX('Detailed Scores Group B 6-1-23'!$E$2:$E$200,MATCH('Selected Projects Group B'!A108,'Detailed Scores Group B 6-1-23'!$B$2:$B$200,0))),D108,INDEX('Detailed Scores Group B 6-1-23'!$E$2:$E$200,MATCH('Selected Projects Group B'!A108,'Detailed Scores Group B 6-1-23'!$B$2:$B$200,0))),"")</f>
        <v/>
      </c>
      <c r="F108" s="1" t="str">
        <f>_xlfn.IFNA(INDEX('Detailed Scores Group B 6-1-23'!$F$4:$F$200,MATCH('Selected Projects Group B'!A108,'Detailed Scores Group B 6-1-23'!$B$4:$B$200,0)),"")</f>
        <v/>
      </c>
      <c r="G108">
        <f t="shared" si="1"/>
        <v>0</v>
      </c>
      <c r="H108" s="1" t="str">
        <f>_xlfn.IFNA(INDEX('Detailed Scores Group B 6-1-23'!$AB$4:$AB$200,MATCH('Selected Projects Group B'!A108,'Detailed Scores Group B 6-1-23'!$B$4:$B$200,0)),"")</f>
        <v/>
      </c>
      <c r="I108" t="str">
        <f>_xlfn.IFNA(INDEX('Detailed Scores Group B 6-1-23'!$AD$4:$AD$200,MATCH('Selected Projects Group B'!A108,'Detailed Scores Group B 6-1-23'!$B$4:$B$200,0)),"")</f>
        <v/>
      </c>
      <c r="J108" t="str">
        <f>_xlfn.IFNA(INDEX('Detailed Scores Group B 6-1-23'!$AE$4:$AE$200,MATCH('Selected Projects Group B'!A108,'Detailed Scores Group B 6-1-23'!$B$4:$B$200,0)),"")</f>
        <v/>
      </c>
    </row>
    <row r="109" spans="1:10">
      <c r="A109" s="46"/>
      <c r="B109" t="str">
        <f>_xlfn.IFNA(INDEX('Detailed Scores Group B 6-1-23'!$D$4:$D$200,MATCH('Selected Projects Group B'!A109,'Detailed Scores Group B 6-1-23'!$B$4:$B$200,0)),"")</f>
        <v/>
      </c>
      <c r="C109" t="str">
        <f>_xlfn.IFNA(INDEX('Detailed Scores Group B 6-1-23'!$A$4:$A$200,MATCH('Selected Projects Group B'!A109,'Detailed Scores Group B 6-1-23'!$B$4:$B$200,0)),"")</f>
        <v/>
      </c>
      <c r="D109" t="str">
        <f>_xlfn.IFNA(INDEX('Detailed Scores Group B 6-1-23'!$C$4:$C$200,MATCH('Selected Projects Group B'!A109,'Detailed Scores Group B 6-1-23'!$B$4:$B$200,0)),"")</f>
        <v/>
      </c>
      <c r="E109" t="str">
        <f>_xlfn.IFNA(IF(ISBLANK(INDEX('Detailed Scores Group B 6-1-23'!$E$2:$E$200,MATCH('Selected Projects Group B'!A109,'Detailed Scores Group B 6-1-23'!$B$2:$B$200,0))),D109,INDEX('Detailed Scores Group B 6-1-23'!$E$2:$E$200,MATCH('Selected Projects Group B'!A109,'Detailed Scores Group B 6-1-23'!$B$2:$B$200,0))),"")</f>
        <v/>
      </c>
      <c r="F109" s="1" t="str">
        <f>_xlfn.IFNA(INDEX('Detailed Scores Group B 6-1-23'!$F$4:$F$200,MATCH('Selected Projects Group B'!A109,'Detailed Scores Group B 6-1-23'!$B$4:$B$200,0)),"")</f>
        <v/>
      </c>
      <c r="G109">
        <f t="shared" si="1"/>
        <v>0</v>
      </c>
      <c r="H109" s="1" t="str">
        <f>_xlfn.IFNA(INDEX('Detailed Scores Group B 6-1-23'!$AB$4:$AB$200,MATCH('Selected Projects Group B'!A109,'Detailed Scores Group B 6-1-23'!$B$4:$B$200,0)),"")</f>
        <v/>
      </c>
      <c r="I109" t="str">
        <f>_xlfn.IFNA(INDEX('Detailed Scores Group B 6-1-23'!$AD$4:$AD$200,MATCH('Selected Projects Group B'!A109,'Detailed Scores Group B 6-1-23'!$B$4:$B$200,0)),"")</f>
        <v/>
      </c>
      <c r="J109" t="str">
        <f>_xlfn.IFNA(INDEX('Detailed Scores Group B 6-1-23'!$AE$4:$AE$200,MATCH('Selected Projects Group B'!A109,'Detailed Scores Group B 6-1-23'!$B$4:$B$200,0)),"")</f>
        <v/>
      </c>
    </row>
    <row r="110" spans="1:10">
      <c r="A110" s="46"/>
      <c r="B110" t="str">
        <f>_xlfn.IFNA(INDEX('Detailed Scores Group B 6-1-23'!$D$4:$D$200,MATCH('Selected Projects Group B'!A110,'Detailed Scores Group B 6-1-23'!$B$4:$B$200,0)),"")</f>
        <v/>
      </c>
      <c r="C110" t="str">
        <f>_xlfn.IFNA(INDEX('Detailed Scores Group B 6-1-23'!$A$4:$A$200,MATCH('Selected Projects Group B'!A110,'Detailed Scores Group B 6-1-23'!$B$4:$B$200,0)),"")</f>
        <v/>
      </c>
      <c r="D110" t="str">
        <f>_xlfn.IFNA(INDEX('Detailed Scores Group B 6-1-23'!$C$4:$C$200,MATCH('Selected Projects Group B'!A110,'Detailed Scores Group B 6-1-23'!$B$4:$B$200,0)),"")</f>
        <v/>
      </c>
      <c r="E110" t="str">
        <f>_xlfn.IFNA(IF(ISBLANK(INDEX('Detailed Scores Group B 6-1-23'!$E$2:$E$200,MATCH('Selected Projects Group B'!A110,'Detailed Scores Group B 6-1-23'!$B$2:$B$200,0))),D110,INDEX('Detailed Scores Group B 6-1-23'!$E$2:$E$200,MATCH('Selected Projects Group B'!A110,'Detailed Scores Group B 6-1-23'!$B$2:$B$200,0))),"")</f>
        <v/>
      </c>
      <c r="F110" s="1" t="str">
        <f>_xlfn.IFNA(INDEX('Detailed Scores Group B 6-1-23'!$F$4:$F$200,MATCH('Selected Projects Group B'!A110,'Detailed Scores Group B 6-1-23'!$B$4:$B$200,0)),"")</f>
        <v/>
      </c>
      <c r="G110">
        <f t="shared" si="1"/>
        <v>0</v>
      </c>
      <c r="H110" s="1" t="str">
        <f>_xlfn.IFNA(INDEX('Detailed Scores Group B 6-1-23'!$AB$4:$AB$200,MATCH('Selected Projects Group B'!A110,'Detailed Scores Group B 6-1-23'!$B$4:$B$200,0)),"")</f>
        <v/>
      </c>
      <c r="I110" t="str">
        <f>_xlfn.IFNA(INDEX('Detailed Scores Group B 6-1-23'!$AD$4:$AD$200,MATCH('Selected Projects Group B'!A110,'Detailed Scores Group B 6-1-23'!$B$4:$B$200,0)),"")</f>
        <v/>
      </c>
      <c r="J110" t="str">
        <f>_xlfn.IFNA(INDEX('Detailed Scores Group B 6-1-23'!$AE$4:$AE$200,MATCH('Selected Projects Group B'!A110,'Detailed Scores Group B 6-1-23'!$B$4:$B$200,0)),"")</f>
        <v/>
      </c>
    </row>
    <row r="111" spans="1:10">
      <c r="A111" s="46"/>
      <c r="B111" t="str">
        <f>_xlfn.IFNA(INDEX('Detailed Scores Group B 6-1-23'!$D$4:$D$200,MATCH('Selected Projects Group B'!A111,'Detailed Scores Group B 6-1-23'!$B$4:$B$200,0)),"")</f>
        <v/>
      </c>
      <c r="C111" t="str">
        <f>_xlfn.IFNA(INDEX('Detailed Scores Group B 6-1-23'!$A$4:$A$200,MATCH('Selected Projects Group B'!A111,'Detailed Scores Group B 6-1-23'!$B$4:$B$200,0)),"")</f>
        <v/>
      </c>
      <c r="D111" t="str">
        <f>_xlfn.IFNA(INDEX('Detailed Scores Group B 6-1-23'!$C$4:$C$200,MATCH('Selected Projects Group B'!A111,'Detailed Scores Group B 6-1-23'!$B$4:$B$200,0)),"")</f>
        <v/>
      </c>
      <c r="E111" t="str">
        <f>_xlfn.IFNA(IF(ISBLANK(INDEX('Detailed Scores Group B 6-1-23'!$E$2:$E$200,MATCH('Selected Projects Group B'!A111,'Detailed Scores Group B 6-1-23'!$B$2:$B$200,0))),D111,INDEX('Detailed Scores Group B 6-1-23'!$E$2:$E$200,MATCH('Selected Projects Group B'!A111,'Detailed Scores Group B 6-1-23'!$B$2:$B$200,0))),"")</f>
        <v/>
      </c>
      <c r="F111" s="1" t="str">
        <f>_xlfn.IFNA(INDEX('Detailed Scores Group B 6-1-23'!$F$4:$F$200,MATCH('Selected Projects Group B'!A111,'Detailed Scores Group B 6-1-23'!$B$4:$B$200,0)),"")</f>
        <v/>
      </c>
      <c r="G111">
        <f t="shared" si="1"/>
        <v>0</v>
      </c>
      <c r="H111" s="1" t="str">
        <f>_xlfn.IFNA(INDEX('Detailed Scores Group B 6-1-23'!$AB$4:$AB$200,MATCH('Selected Projects Group B'!A111,'Detailed Scores Group B 6-1-23'!$B$4:$B$200,0)),"")</f>
        <v/>
      </c>
      <c r="I111" t="str">
        <f>_xlfn.IFNA(INDEX('Detailed Scores Group B 6-1-23'!$AD$4:$AD$200,MATCH('Selected Projects Group B'!A111,'Detailed Scores Group B 6-1-23'!$B$4:$B$200,0)),"")</f>
        <v/>
      </c>
      <c r="J111" t="str">
        <f>_xlfn.IFNA(INDEX('Detailed Scores Group B 6-1-23'!$AE$4:$AE$200,MATCH('Selected Projects Group B'!A111,'Detailed Scores Group B 6-1-23'!$B$4:$B$200,0)),"")</f>
        <v/>
      </c>
    </row>
    <row r="112" spans="1:10">
      <c r="A112" s="46"/>
      <c r="B112" t="str">
        <f>_xlfn.IFNA(INDEX('Detailed Scores Group B 6-1-23'!$D$4:$D$200,MATCH('Selected Projects Group B'!A112,'Detailed Scores Group B 6-1-23'!$B$4:$B$200,0)),"")</f>
        <v/>
      </c>
      <c r="C112" t="str">
        <f>_xlfn.IFNA(INDEX('Detailed Scores Group B 6-1-23'!$A$4:$A$200,MATCH('Selected Projects Group B'!A112,'Detailed Scores Group B 6-1-23'!$B$4:$B$200,0)),"")</f>
        <v/>
      </c>
      <c r="D112" t="str">
        <f>_xlfn.IFNA(INDEX('Detailed Scores Group B 6-1-23'!$C$4:$C$200,MATCH('Selected Projects Group B'!A112,'Detailed Scores Group B 6-1-23'!$B$4:$B$200,0)),"")</f>
        <v/>
      </c>
      <c r="E112" t="str">
        <f>_xlfn.IFNA(IF(ISBLANK(INDEX('Detailed Scores Group B 6-1-23'!$E$2:$E$200,MATCH('Selected Projects Group B'!A112,'Detailed Scores Group B 6-1-23'!$B$2:$B$200,0))),D112,INDEX('Detailed Scores Group B 6-1-23'!$E$2:$E$200,MATCH('Selected Projects Group B'!A112,'Detailed Scores Group B 6-1-23'!$B$2:$B$200,0))),"")</f>
        <v/>
      </c>
      <c r="F112" s="1" t="str">
        <f>_xlfn.IFNA(INDEX('Detailed Scores Group B 6-1-23'!$F$4:$F$200,MATCH('Selected Projects Group B'!A112,'Detailed Scores Group B 6-1-23'!$B$4:$B$200,0)),"")</f>
        <v/>
      </c>
      <c r="G112">
        <f t="shared" si="1"/>
        <v>0</v>
      </c>
      <c r="H112" s="1" t="str">
        <f>_xlfn.IFNA(INDEX('Detailed Scores Group B 6-1-23'!$AB$4:$AB$200,MATCH('Selected Projects Group B'!A112,'Detailed Scores Group B 6-1-23'!$B$4:$B$200,0)),"")</f>
        <v/>
      </c>
      <c r="I112" t="str">
        <f>_xlfn.IFNA(INDEX('Detailed Scores Group B 6-1-23'!$AD$4:$AD$200,MATCH('Selected Projects Group B'!A112,'Detailed Scores Group B 6-1-23'!$B$4:$B$200,0)),"")</f>
        <v/>
      </c>
      <c r="J112" t="str">
        <f>_xlfn.IFNA(INDEX('Detailed Scores Group B 6-1-23'!$AE$4:$AE$200,MATCH('Selected Projects Group B'!A112,'Detailed Scores Group B 6-1-23'!$B$4:$B$200,0)),"")</f>
        <v/>
      </c>
    </row>
    <row r="113" spans="1:10">
      <c r="A113" s="46"/>
      <c r="B113" t="str">
        <f>_xlfn.IFNA(INDEX('Detailed Scores Group B 6-1-23'!$D$4:$D$200,MATCH('Selected Projects Group B'!A113,'Detailed Scores Group B 6-1-23'!$B$4:$B$200,0)),"")</f>
        <v/>
      </c>
      <c r="C113" t="str">
        <f>_xlfn.IFNA(INDEX('Detailed Scores Group B 6-1-23'!$A$4:$A$200,MATCH('Selected Projects Group B'!A113,'Detailed Scores Group B 6-1-23'!$B$4:$B$200,0)),"")</f>
        <v/>
      </c>
      <c r="D113" t="str">
        <f>_xlfn.IFNA(INDEX('Detailed Scores Group B 6-1-23'!$C$4:$C$200,MATCH('Selected Projects Group B'!A113,'Detailed Scores Group B 6-1-23'!$B$4:$B$200,0)),"")</f>
        <v/>
      </c>
      <c r="E113" t="str">
        <f>_xlfn.IFNA(IF(ISBLANK(INDEX('Detailed Scores Group B 6-1-23'!$E$2:$E$200,MATCH('Selected Projects Group B'!A113,'Detailed Scores Group B 6-1-23'!$B$2:$B$200,0))),D113,INDEX('Detailed Scores Group B 6-1-23'!$E$2:$E$200,MATCH('Selected Projects Group B'!A113,'Detailed Scores Group B 6-1-23'!$B$2:$B$200,0))),"")</f>
        <v/>
      </c>
      <c r="F113" s="1" t="str">
        <f>_xlfn.IFNA(INDEX('Detailed Scores Group B 6-1-23'!$F$4:$F$200,MATCH('Selected Projects Group B'!A113,'Detailed Scores Group B 6-1-23'!$B$4:$B$200,0)),"")</f>
        <v/>
      </c>
      <c r="G113">
        <f t="shared" si="1"/>
        <v>0</v>
      </c>
      <c r="H113" s="1" t="str">
        <f>_xlfn.IFNA(INDEX('Detailed Scores Group B 6-1-23'!$AB$4:$AB$200,MATCH('Selected Projects Group B'!A113,'Detailed Scores Group B 6-1-23'!$B$4:$B$200,0)),"")</f>
        <v/>
      </c>
      <c r="I113" t="str">
        <f>_xlfn.IFNA(INDEX('Detailed Scores Group B 6-1-23'!$AD$4:$AD$200,MATCH('Selected Projects Group B'!A113,'Detailed Scores Group B 6-1-23'!$B$4:$B$200,0)),"")</f>
        <v/>
      </c>
      <c r="J113" t="str">
        <f>_xlfn.IFNA(INDEX('Detailed Scores Group B 6-1-23'!$AE$4:$AE$200,MATCH('Selected Projects Group B'!A113,'Detailed Scores Group B 6-1-23'!$B$4:$B$200,0)),"")</f>
        <v/>
      </c>
    </row>
    <row r="114" spans="1:10">
      <c r="A114" s="46"/>
      <c r="B114" t="str">
        <f>_xlfn.IFNA(INDEX('Detailed Scores Group B 6-1-23'!$D$4:$D$200,MATCH('Selected Projects Group B'!A114,'Detailed Scores Group B 6-1-23'!$B$4:$B$200,0)),"")</f>
        <v/>
      </c>
      <c r="C114" t="str">
        <f>_xlfn.IFNA(INDEX('Detailed Scores Group B 6-1-23'!$A$4:$A$200,MATCH('Selected Projects Group B'!A114,'Detailed Scores Group B 6-1-23'!$B$4:$B$200,0)),"")</f>
        <v/>
      </c>
      <c r="D114" t="str">
        <f>_xlfn.IFNA(INDEX('Detailed Scores Group B 6-1-23'!$C$4:$C$200,MATCH('Selected Projects Group B'!A114,'Detailed Scores Group B 6-1-23'!$B$4:$B$200,0)),"")</f>
        <v/>
      </c>
      <c r="E114" t="str">
        <f>_xlfn.IFNA(IF(ISBLANK(INDEX('Detailed Scores Group B 6-1-23'!$E$2:$E$200,MATCH('Selected Projects Group B'!A114,'Detailed Scores Group B 6-1-23'!$B$2:$B$200,0))),D114,INDEX('Detailed Scores Group B 6-1-23'!$E$2:$E$200,MATCH('Selected Projects Group B'!A114,'Detailed Scores Group B 6-1-23'!$B$2:$B$200,0))),"")</f>
        <v/>
      </c>
      <c r="F114" s="1" t="str">
        <f>_xlfn.IFNA(INDEX('Detailed Scores Group B 6-1-23'!$F$4:$F$200,MATCH('Selected Projects Group B'!A114,'Detailed Scores Group B 6-1-23'!$B$4:$B$200,0)),"")</f>
        <v/>
      </c>
      <c r="G114">
        <f t="shared" si="1"/>
        <v>0</v>
      </c>
      <c r="H114" s="1" t="str">
        <f>_xlfn.IFNA(INDEX('Detailed Scores Group B 6-1-23'!$AB$4:$AB$200,MATCH('Selected Projects Group B'!A114,'Detailed Scores Group B 6-1-23'!$B$4:$B$200,0)),"")</f>
        <v/>
      </c>
      <c r="I114" t="str">
        <f>_xlfn.IFNA(INDEX('Detailed Scores Group B 6-1-23'!$AD$4:$AD$200,MATCH('Selected Projects Group B'!A114,'Detailed Scores Group B 6-1-23'!$B$4:$B$200,0)),"")</f>
        <v/>
      </c>
      <c r="J114" t="str">
        <f>_xlfn.IFNA(INDEX('Detailed Scores Group B 6-1-23'!$AE$4:$AE$200,MATCH('Selected Projects Group B'!A114,'Detailed Scores Group B 6-1-23'!$B$4:$B$200,0)),"")</f>
        <v/>
      </c>
    </row>
    <row r="115" spans="1:10">
      <c r="A115" s="46"/>
      <c r="B115" t="str">
        <f>_xlfn.IFNA(INDEX('Detailed Scores Group B 6-1-23'!$D$4:$D$200,MATCH('Selected Projects Group B'!A115,'Detailed Scores Group B 6-1-23'!$B$4:$B$200,0)),"")</f>
        <v/>
      </c>
      <c r="C115" t="str">
        <f>_xlfn.IFNA(INDEX('Detailed Scores Group B 6-1-23'!$A$4:$A$200,MATCH('Selected Projects Group B'!A115,'Detailed Scores Group B 6-1-23'!$B$4:$B$200,0)),"")</f>
        <v/>
      </c>
      <c r="D115" t="str">
        <f>_xlfn.IFNA(INDEX('Detailed Scores Group B 6-1-23'!$C$4:$C$200,MATCH('Selected Projects Group B'!A115,'Detailed Scores Group B 6-1-23'!$B$4:$B$200,0)),"")</f>
        <v/>
      </c>
      <c r="E115" t="str">
        <f>_xlfn.IFNA(IF(ISBLANK(INDEX('Detailed Scores Group B 6-1-23'!$E$2:$E$200,MATCH('Selected Projects Group B'!A115,'Detailed Scores Group B 6-1-23'!$B$2:$B$200,0))),D115,INDEX('Detailed Scores Group B 6-1-23'!$E$2:$E$200,MATCH('Selected Projects Group B'!A115,'Detailed Scores Group B 6-1-23'!$B$2:$B$200,0))),"")</f>
        <v/>
      </c>
      <c r="F115" s="1" t="str">
        <f>_xlfn.IFNA(INDEX('Detailed Scores Group B 6-1-23'!$F$4:$F$200,MATCH('Selected Projects Group B'!A115,'Detailed Scores Group B 6-1-23'!$B$4:$B$200,0)),"")</f>
        <v/>
      </c>
      <c r="G115">
        <f t="shared" si="1"/>
        <v>0</v>
      </c>
      <c r="H115" s="1" t="str">
        <f>_xlfn.IFNA(INDEX('Detailed Scores Group B 6-1-23'!$AB$4:$AB$200,MATCH('Selected Projects Group B'!A115,'Detailed Scores Group B 6-1-23'!$B$4:$B$200,0)),"")</f>
        <v/>
      </c>
      <c r="I115" t="str">
        <f>_xlfn.IFNA(INDEX('Detailed Scores Group B 6-1-23'!$AD$4:$AD$200,MATCH('Selected Projects Group B'!A115,'Detailed Scores Group B 6-1-23'!$B$4:$B$200,0)),"")</f>
        <v/>
      </c>
      <c r="J115" t="str">
        <f>_xlfn.IFNA(INDEX('Detailed Scores Group B 6-1-23'!$AE$4:$AE$200,MATCH('Selected Projects Group B'!A115,'Detailed Scores Group B 6-1-23'!$B$4:$B$200,0)),"")</f>
        <v/>
      </c>
    </row>
    <row r="116" spans="1:10">
      <c r="A116" s="46"/>
      <c r="B116" t="str">
        <f>_xlfn.IFNA(INDEX('Detailed Scores Group B 6-1-23'!$D$4:$D$200,MATCH('Selected Projects Group B'!A116,'Detailed Scores Group B 6-1-23'!$B$4:$B$200,0)),"")</f>
        <v/>
      </c>
      <c r="C116" t="str">
        <f>_xlfn.IFNA(INDEX('Detailed Scores Group B 6-1-23'!$A$4:$A$200,MATCH('Selected Projects Group B'!A116,'Detailed Scores Group B 6-1-23'!$B$4:$B$200,0)),"")</f>
        <v/>
      </c>
      <c r="D116" t="str">
        <f>_xlfn.IFNA(INDEX('Detailed Scores Group B 6-1-23'!$C$4:$C$200,MATCH('Selected Projects Group B'!A116,'Detailed Scores Group B 6-1-23'!$B$4:$B$200,0)),"")</f>
        <v/>
      </c>
      <c r="E116" t="str">
        <f>_xlfn.IFNA(IF(ISBLANK(INDEX('Detailed Scores Group B 6-1-23'!$E$2:$E$200,MATCH('Selected Projects Group B'!A116,'Detailed Scores Group B 6-1-23'!$B$2:$B$200,0))),D116,INDEX('Detailed Scores Group B 6-1-23'!$E$2:$E$200,MATCH('Selected Projects Group B'!A116,'Detailed Scores Group B 6-1-23'!$B$2:$B$200,0))),"")</f>
        <v/>
      </c>
      <c r="F116" s="1" t="str">
        <f>_xlfn.IFNA(INDEX('Detailed Scores Group B 6-1-23'!$F$4:$F$200,MATCH('Selected Projects Group B'!A116,'Detailed Scores Group B 6-1-23'!$B$4:$B$200,0)),"")</f>
        <v/>
      </c>
      <c r="G116">
        <f t="shared" si="1"/>
        <v>0</v>
      </c>
      <c r="H116" s="1" t="str">
        <f>_xlfn.IFNA(INDEX('Detailed Scores Group B 6-1-23'!$AB$4:$AB$200,MATCH('Selected Projects Group B'!A116,'Detailed Scores Group B 6-1-23'!$B$4:$B$200,0)),"")</f>
        <v/>
      </c>
      <c r="I116" t="str">
        <f>_xlfn.IFNA(INDEX('Detailed Scores Group B 6-1-23'!$AD$4:$AD$200,MATCH('Selected Projects Group B'!A116,'Detailed Scores Group B 6-1-23'!$B$4:$B$200,0)),"")</f>
        <v/>
      </c>
      <c r="J116" t="str">
        <f>_xlfn.IFNA(INDEX('Detailed Scores Group B 6-1-23'!$AE$4:$AE$200,MATCH('Selected Projects Group B'!A116,'Detailed Scores Group B 6-1-23'!$B$4:$B$200,0)),"")</f>
        <v/>
      </c>
    </row>
    <row r="117" spans="1:10">
      <c r="A117" s="46"/>
      <c r="B117" t="str">
        <f>_xlfn.IFNA(INDEX('Detailed Scores Group B 6-1-23'!$D$4:$D$200,MATCH('Selected Projects Group B'!A117,'Detailed Scores Group B 6-1-23'!$B$4:$B$200,0)),"")</f>
        <v/>
      </c>
      <c r="C117" t="str">
        <f>_xlfn.IFNA(INDEX('Detailed Scores Group B 6-1-23'!$A$4:$A$200,MATCH('Selected Projects Group B'!A117,'Detailed Scores Group B 6-1-23'!$B$4:$B$200,0)),"")</f>
        <v/>
      </c>
      <c r="D117" t="str">
        <f>_xlfn.IFNA(INDEX('Detailed Scores Group B 6-1-23'!$C$4:$C$200,MATCH('Selected Projects Group B'!A117,'Detailed Scores Group B 6-1-23'!$B$4:$B$200,0)),"")</f>
        <v/>
      </c>
      <c r="E117" t="str">
        <f>_xlfn.IFNA(IF(ISBLANK(INDEX('Detailed Scores Group B 6-1-23'!$E$2:$E$200,MATCH('Selected Projects Group B'!A117,'Detailed Scores Group B 6-1-23'!$B$2:$B$200,0))),D117,INDEX('Detailed Scores Group B 6-1-23'!$E$2:$E$200,MATCH('Selected Projects Group B'!A117,'Detailed Scores Group B 6-1-23'!$B$2:$B$200,0))),"")</f>
        <v/>
      </c>
      <c r="F117" s="1" t="str">
        <f>_xlfn.IFNA(INDEX('Detailed Scores Group B 6-1-23'!$F$4:$F$200,MATCH('Selected Projects Group B'!A117,'Detailed Scores Group B 6-1-23'!$B$4:$B$200,0)),"")</f>
        <v/>
      </c>
      <c r="G117">
        <f t="shared" si="1"/>
        <v>0</v>
      </c>
      <c r="H117" s="1" t="str">
        <f>_xlfn.IFNA(INDEX('Detailed Scores Group B 6-1-23'!$AB$4:$AB$200,MATCH('Selected Projects Group B'!A117,'Detailed Scores Group B 6-1-23'!$B$4:$B$200,0)),"")</f>
        <v/>
      </c>
      <c r="I117" t="str">
        <f>_xlfn.IFNA(INDEX('Detailed Scores Group B 6-1-23'!$AD$4:$AD$200,MATCH('Selected Projects Group B'!A117,'Detailed Scores Group B 6-1-23'!$B$4:$B$200,0)),"")</f>
        <v/>
      </c>
      <c r="J117" t="str">
        <f>_xlfn.IFNA(INDEX('Detailed Scores Group B 6-1-23'!$AE$4:$AE$200,MATCH('Selected Projects Group B'!A117,'Detailed Scores Group B 6-1-23'!$B$4:$B$200,0)),"")</f>
        <v/>
      </c>
    </row>
    <row r="118" spans="1:10">
      <c r="A118" s="46"/>
      <c r="B118" t="str">
        <f>_xlfn.IFNA(INDEX('Detailed Scores Group B 6-1-23'!$D$4:$D$200,MATCH('Selected Projects Group B'!A118,'Detailed Scores Group B 6-1-23'!$B$4:$B$200,0)),"")</f>
        <v/>
      </c>
      <c r="C118" t="str">
        <f>_xlfn.IFNA(INDEX('Detailed Scores Group B 6-1-23'!$A$4:$A$200,MATCH('Selected Projects Group B'!A118,'Detailed Scores Group B 6-1-23'!$B$4:$B$200,0)),"")</f>
        <v/>
      </c>
      <c r="D118" t="str">
        <f>_xlfn.IFNA(INDEX('Detailed Scores Group B 6-1-23'!$C$4:$C$200,MATCH('Selected Projects Group B'!A118,'Detailed Scores Group B 6-1-23'!$B$4:$B$200,0)),"")</f>
        <v/>
      </c>
      <c r="E118" t="str">
        <f>_xlfn.IFNA(IF(ISBLANK(INDEX('Detailed Scores Group B 6-1-23'!$E$2:$E$200,MATCH('Selected Projects Group B'!A118,'Detailed Scores Group B 6-1-23'!$B$2:$B$200,0))),D118,INDEX('Detailed Scores Group B 6-1-23'!$E$2:$E$200,MATCH('Selected Projects Group B'!A118,'Detailed Scores Group B 6-1-23'!$B$2:$B$200,0))),"")</f>
        <v/>
      </c>
      <c r="F118" s="1" t="str">
        <f>_xlfn.IFNA(INDEX('Detailed Scores Group B 6-1-23'!$F$4:$F$200,MATCH('Selected Projects Group B'!A118,'Detailed Scores Group B 6-1-23'!$B$4:$B$200,0)),"")</f>
        <v/>
      </c>
      <c r="G118">
        <f t="shared" si="1"/>
        <v>0</v>
      </c>
      <c r="H118" s="1" t="str">
        <f>_xlfn.IFNA(INDEX('Detailed Scores Group B 6-1-23'!$AB$4:$AB$200,MATCH('Selected Projects Group B'!A118,'Detailed Scores Group B 6-1-23'!$B$4:$B$200,0)),"")</f>
        <v/>
      </c>
      <c r="I118" t="str">
        <f>_xlfn.IFNA(INDEX('Detailed Scores Group B 6-1-23'!$AD$4:$AD$200,MATCH('Selected Projects Group B'!A118,'Detailed Scores Group B 6-1-23'!$B$4:$B$200,0)),"")</f>
        <v/>
      </c>
      <c r="J118" t="str">
        <f>_xlfn.IFNA(INDEX('Detailed Scores Group B 6-1-23'!$AE$4:$AE$200,MATCH('Selected Projects Group B'!A118,'Detailed Scores Group B 6-1-23'!$B$4:$B$200,0)),"")</f>
        <v/>
      </c>
    </row>
    <row r="119" spans="1:10">
      <c r="A119" s="46"/>
      <c r="B119" t="str">
        <f>_xlfn.IFNA(INDEX('Detailed Scores Group B 6-1-23'!$D$4:$D$200,MATCH('Selected Projects Group B'!A119,'Detailed Scores Group B 6-1-23'!$B$4:$B$200,0)),"")</f>
        <v/>
      </c>
      <c r="C119" t="str">
        <f>_xlfn.IFNA(INDEX('Detailed Scores Group B 6-1-23'!$A$4:$A$200,MATCH('Selected Projects Group B'!A119,'Detailed Scores Group B 6-1-23'!$B$4:$B$200,0)),"")</f>
        <v/>
      </c>
      <c r="D119" t="str">
        <f>_xlfn.IFNA(INDEX('Detailed Scores Group B 6-1-23'!$C$4:$C$200,MATCH('Selected Projects Group B'!A119,'Detailed Scores Group B 6-1-23'!$B$4:$B$200,0)),"")</f>
        <v/>
      </c>
      <c r="E119" t="str">
        <f>_xlfn.IFNA(IF(ISBLANK(INDEX('Detailed Scores Group B 6-1-23'!$E$2:$E$200,MATCH('Selected Projects Group B'!A119,'Detailed Scores Group B 6-1-23'!$B$2:$B$200,0))),D119,INDEX('Detailed Scores Group B 6-1-23'!$E$2:$E$200,MATCH('Selected Projects Group B'!A119,'Detailed Scores Group B 6-1-23'!$B$2:$B$200,0))),"")</f>
        <v/>
      </c>
      <c r="F119" s="1" t="str">
        <f>_xlfn.IFNA(INDEX('Detailed Scores Group B 6-1-23'!$F$4:$F$200,MATCH('Selected Projects Group B'!A119,'Detailed Scores Group B 6-1-23'!$B$4:$B$200,0)),"")</f>
        <v/>
      </c>
      <c r="G119">
        <f t="shared" si="1"/>
        <v>0</v>
      </c>
      <c r="H119" s="1" t="str">
        <f>_xlfn.IFNA(INDEX('Detailed Scores Group B 6-1-23'!$AB$4:$AB$200,MATCH('Selected Projects Group B'!A119,'Detailed Scores Group B 6-1-23'!$B$4:$B$200,0)),"")</f>
        <v/>
      </c>
      <c r="I119" t="str">
        <f>_xlfn.IFNA(INDEX('Detailed Scores Group B 6-1-23'!$AD$4:$AD$200,MATCH('Selected Projects Group B'!A119,'Detailed Scores Group B 6-1-23'!$B$4:$B$200,0)),"")</f>
        <v/>
      </c>
      <c r="J119" t="str">
        <f>_xlfn.IFNA(INDEX('Detailed Scores Group B 6-1-23'!$AE$4:$AE$200,MATCH('Selected Projects Group B'!A119,'Detailed Scores Group B 6-1-23'!$B$4:$B$200,0)),"")</f>
        <v/>
      </c>
    </row>
    <row r="120" spans="1:10">
      <c r="A120" s="46"/>
      <c r="B120" t="str">
        <f>_xlfn.IFNA(INDEX('Detailed Scores Group B 6-1-23'!$D$4:$D$200,MATCH('Selected Projects Group B'!A120,'Detailed Scores Group B 6-1-23'!$B$4:$B$200,0)),"")</f>
        <v/>
      </c>
      <c r="C120" t="str">
        <f>_xlfn.IFNA(INDEX('Detailed Scores Group B 6-1-23'!$A$4:$A$200,MATCH('Selected Projects Group B'!A120,'Detailed Scores Group B 6-1-23'!$B$4:$B$200,0)),"")</f>
        <v/>
      </c>
      <c r="D120" t="str">
        <f>_xlfn.IFNA(INDEX('Detailed Scores Group B 6-1-23'!$C$4:$C$200,MATCH('Selected Projects Group B'!A120,'Detailed Scores Group B 6-1-23'!$B$4:$B$200,0)),"")</f>
        <v/>
      </c>
      <c r="E120" t="str">
        <f>_xlfn.IFNA(IF(ISBLANK(INDEX('Detailed Scores Group B 6-1-23'!$E$2:$E$200,MATCH('Selected Projects Group B'!A120,'Detailed Scores Group B 6-1-23'!$B$2:$B$200,0))),D120,INDEX('Detailed Scores Group B 6-1-23'!$E$2:$E$200,MATCH('Selected Projects Group B'!A120,'Detailed Scores Group B 6-1-23'!$B$2:$B$200,0))),"")</f>
        <v/>
      </c>
      <c r="F120" s="1" t="str">
        <f>_xlfn.IFNA(INDEX('Detailed Scores Group B 6-1-23'!$F$4:$F$200,MATCH('Selected Projects Group B'!A120,'Detailed Scores Group B 6-1-23'!$B$4:$B$200,0)),"")</f>
        <v/>
      </c>
      <c r="G120">
        <f t="shared" si="1"/>
        <v>0</v>
      </c>
      <c r="H120" s="1" t="str">
        <f>_xlfn.IFNA(INDEX('Detailed Scores Group B 6-1-23'!$AB$4:$AB$200,MATCH('Selected Projects Group B'!A120,'Detailed Scores Group B 6-1-23'!$B$4:$B$200,0)),"")</f>
        <v/>
      </c>
      <c r="I120" t="str">
        <f>_xlfn.IFNA(INDEX('Detailed Scores Group B 6-1-23'!$AD$4:$AD$200,MATCH('Selected Projects Group B'!A120,'Detailed Scores Group B 6-1-23'!$B$4:$B$200,0)),"")</f>
        <v/>
      </c>
      <c r="J120" t="str">
        <f>_xlfn.IFNA(INDEX('Detailed Scores Group B 6-1-23'!$AE$4:$AE$200,MATCH('Selected Projects Group B'!A120,'Detailed Scores Group B 6-1-23'!$B$4:$B$200,0)),"")</f>
        <v/>
      </c>
    </row>
    <row r="121" spans="1:10">
      <c r="A121" s="46"/>
      <c r="B121" t="str">
        <f>_xlfn.IFNA(INDEX('Detailed Scores Group B 6-1-23'!$D$4:$D$200,MATCH('Selected Projects Group B'!A121,'Detailed Scores Group B 6-1-23'!$B$4:$B$200,0)),"")</f>
        <v/>
      </c>
      <c r="C121" t="str">
        <f>_xlfn.IFNA(INDEX('Detailed Scores Group B 6-1-23'!$A$4:$A$200,MATCH('Selected Projects Group B'!A121,'Detailed Scores Group B 6-1-23'!$B$4:$B$200,0)),"")</f>
        <v/>
      </c>
      <c r="D121" t="str">
        <f>_xlfn.IFNA(INDEX('Detailed Scores Group B 6-1-23'!$C$4:$C$200,MATCH('Selected Projects Group B'!A121,'Detailed Scores Group B 6-1-23'!$B$4:$B$200,0)),"")</f>
        <v/>
      </c>
      <c r="E121" t="str">
        <f>_xlfn.IFNA(IF(ISBLANK(INDEX('Detailed Scores Group B 6-1-23'!$E$2:$E$200,MATCH('Selected Projects Group B'!A121,'Detailed Scores Group B 6-1-23'!$B$2:$B$200,0))),D121,INDEX('Detailed Scores Group B 6-1-23'!$E$2:$E$200,MATCH('Selected Projects Group B'!A121,'Detailed Scores Group B 6-1-23'!$B$2:$B$200,0))),"")</f>
        <v/>
      </c>
      <c r="F121" s="1" t="str">
        <f>_xlfn.IFNA(INDEX('Detailed Scores Group B 6-1-23'!$F$4:$F$200,MATCH('Selected Projects Group B'!A121,'Detailed Scores Group B 6-1-23'!$B$4:$B$200,0)),"")</f>
        <v/>
      </c>
      <c r="G121">
        <f t="shared" si="1"/>
        <v>0</v>
      </c>
      <c r="H121" s="1" t="str">
        <f>_xlfn.IFNA(INDEX('Detailed Scores Group B 6-1-23'!$AB$4:$AB$200,MATCH('Selected Projects Group B'!A121,'Detailed Scores Group B 6-1-23'!$B$4:$B$200,0)),"")</f>
        <v/>
      </c>
      <c r="I121" t="str">
        <f>_xlfn.IFNA(INDEX('Detailed Scores Group B 6-1-23'!$AD$4:$AD$200,MATCH('Selected Projects Group B'!A121,'Detailed Scores Group B 6-1-23'!$B$4:$B$200,0)),"")</f>
        <v/>
      </c>
      <c r="J121" t="str">
        <f>_xlfn.IFNA(INDEX('Detailed Scores Group B 6-1-23'!$AE$4:$AE$200,MATCH('Selected Projects Group B'!A121,'Detailed Scores Group B 6-1-23'!$B$4:$B$200,0)),"")</f>
        <v/>
      </c>
    </row>
    <row r="122" spans="1:10">
      <c r="A122" s="46"/>
      <c r="B122" t="str">
        <f>_xlfn.IFNA(INDEX('Detailed Scores Group B 6-1-23'!$D$4:$D$200,MATCH('Selected Projects Group B'!A122,'Detailed Scores Group B 6-1-23'!$B$4:$B$200,0)),"")</f>
        <v/>
      </c>
      <c r="C122" t="str">
        <f>_xlfn.IFNA(INDEX('Detailed Scores Group B 6-1-23'!$A$4:$A$200,MATCH('Selected Projects Group B'!A122,'Detailed Scores Group B 6-1-23'!$B$4:$B$200,0)),"")</f>
        <v/>
      </c>
      <c r="D122" t="str">
        <f>_xlfn.IFNA(INDEX('Detailed Scores Group B 6-1-23'!$C$4:$C$200,MATCH('Selected Projects Group B'!A122,'Detailed Scores Group B 6-1-23'!$B$4:$B$200,0)),"")</f>
        <v/>
      </c>
      <c r="E122" t="str">
        <f>_xlfn.IFNA(IF(ISBLANK(INDEX('Detailed Scores Group B 6-1-23'!$E$2:$E$200,MATCH('Selected Projects Group B'!A122,'Detailed Scores Group B 6-1-23'!$B$2:$B$200,0))),D122,INDEX('Detailed Scores Group B 6-1-23'!$E$2:$E$200,MATCH('Selected Projects Group B'!A122,'Detailed Scores Group B 6-1-23'!$B$2:$B$200,0))),"")</f>
        <v/>
      </c>
      <c r="F122" s="1" t="str">
        <f>_xlfn.IFNA(INDEX('Detailed Scores Group B 6-1-23'!$F$4:$F$200,MATCH('Selected Projects Group B'!A122,'Detailed Scores Group B 6-1-23'!$B$4:$B$200,0)),"")</f>
        <v/>
      </c>
      <c r="G122">
        <f t="shared" si="1"/>
        <v>0</v>
      </c>
      <c r="H122" s="1" t="str">
        <f>_xlfn.IFNA(INDEX('Detailed Scores Group B 6-1-23'!$AB$4:$AB$200,MATCH('Selected Projects Group B'!A122,'Detailed Scores Group B 6-1-23'!$B$4:$B$200,0)),"")</f>
        <v/>
      </c>
      <c r="I122" t="str">
        <f>_xlfn.IFNA(INDEX('Detailed Scores Group B 6-1-23'!$AD$4:$AD$200,MATCH('Selected Projects Group B'!A122,'Detailed Scores Group B 6-1-23'!$B$4:$B$200,0)),"")</f>
        <v/>
      </c>
      <c r="J122" t="str">
        <f>_xlfn.IFNA(INDEX('Detailed Scores Group B 6-1-23'!$AE$4:$AE$200,MATCH('Selected Projects Group B'!A122,'Detailed Scores Group B 6-1-23'!$B$4:$B$200,0)),"")</f>
        <v/>
      </c>
    </row>
    <row r="123" spans="1:10">
      <c r="A123" s="46"/>
      <c r="B123" t="str">
        <f>_xlfn.IFNA(INDEX('Detailed Scores Group B 6-1-23'!$D$4:$D$200,MATCH('Selected Projects Group B'!A123,'Detailed Scores Group B 6-1-23'!$B$4:$B$200,0)),"")</f>
        <v/>
      </c>
      <c r="C123" t="str">
        <f>_xlfn.IFNA(INDEX('Detailed Scores Group B 6-1-23'!$A$4:$A$200,MATCH('Selected Projects Group B'!A123,'Detailed Scores Group B 6-1-23'!$B$4:$B$200,0)),"")</f>
        <v/>
      </c>
      <c r="D123" t="str">
        <f>_xlfn.IFNA(INDEX('Detailed Scores Group B 6-1-23'!$C$4:$C$200,MATCH('Selected Projects Group B'!A123,'Detailed Scores Group B 6-1-23'!$B$4:$B$200,0)),"")</f>
        <v/>
      </c>
      <c r="E123" t="str">
        <f>_xlfn.IFNA(IF(ISBLANK(INDEX('Detailed Scores Group B 6-1-23'!$E$2:$E$200,MATCH('Selected Projects Group B'!A123,'Detailed Scores Group B 6-1-23'!$B$2:$B$200,0))),D123,INDEX('Detailed Scores Group B 6-1-23'!$E$2:$E$200,MATCH('Selected Projects Group B'!A123,'Detailed Scores Group B 6-1-23'!$B$2:$B$200,0))),"")</f>
        <v/>
      </c>
      <c r="F123" s="1" t="str">
        <f>_xlfn.IFNA(INDEX('Detailed Scores Group B 6-1-23'!$F$4:$F$200,MATCH('Selected Projects Group B'!A123,'Detailed Scores Group B 6-1-23'!$B$4:$B$200,0)),"")</f>
        <v/>
      </c>
      <c r="G123">
        <f t="shared" si="1"/>
        <v>0</v>
      </c>
      <c r="H123" s="1" t="str">
        <f>_xlfn.IFNA(INDEX('Detailed Scores Group B 6-1-23'!$AB$4:$AB$200,MATCH('Selected Projects Group B'!A123,'Detailed Scores Group B 6-1-23'!$B$4:$B$200,0)),"")</f>
        <v/>
      </c>
      <c r="I123" t="str">
        <f>_xlfn.IFNA(INDEX('Detailed Scores Group B 6-1-23'!$AD$4:$AD$200,MATCH('Selected Projects Group B'!A123,'Detailed Scores Group B 6-1-23'!$B$4:$B$200,0)),"")</f>
        <v/>
      </c>
      <c r="J123" t="str">
        <f>_xlfn.IFNA(INDEX('Detailed Scores Group B 6-1-23'!$AE$4:$AE$200,MATCH('Selected Projects Group B'!A123,'Detailed Scores Group B 6-1-23'!$B$4:$B$200,0)),"")</f>
        <v/>
      </c>
    </row>
    <row r="124" spans="1:10">
      <c r="A124" s="46"/>
      <c r="B124" t="str">
        <f>_xlfn.IFNA(INDEX('Detailed Scores Group B 6-1-23'!$D$4:$D$200,MATCH('Selected Projects Group B'!A124,'Detailed Scores Group B 6-1-23'!$B$4:$B$200,0)),"")</f>
        <v/>
      </c>
      <c r="C124" t="str">
        <f>_xlfn.IFNA(INDEX('Detailed Scores Group B 6-1-23'!$A$4:$A$200,MATCH('Selected Projects Group B'!A124,'Detailed Scores Group B 6-1-23'!$B$4:$B$200,0)),"")</f>
        <v/>
      </c>
      <c r="D124" t="str">
        <f>_xlfn.IFNA(INDEX('Detailed Scores Group B 6-1-23'!$C$4:$C$200,MATCH('Selected Projects Group B'!A124,'Detailed Scores Group B 6-1-23'!$B$4:$B$200,0)),"")</f>
        <v/>
      </c>
      <c r="E124" t="str">
        <f>_xlfn.IFNA(IF(ISBLANK(INDEX('Detailed Scores Group B 6-1-23'!$E$2:$E$200,MATCH('Selected Projects Group B'!A124,'Detailed Scores Group B 6-1-23'!$B$2:$B$200,0))),D124,INDEX('Detailed Scores Group B 6-1-23'!$E$2:$E$200,MATCH('Selected Projects Group B'!A124,'Detailed Scores Group B 6-1-23'!$B$2:$B$200,0))),"")</f>
        <v/>
      </c>
      <c r="F124" s="1" t="str">
        <f>_xlfn.IFNA(INDEX('Detailed Scores Group B 6-1-23'!$F$4:$F$200,MATCH('Selected Projects Group B'!A124,'Detailed Scores Group B 6-1-23'!$B$4:$B$200,0)),"")</f>
        <v/>
      </c>
      <c r="G124">
        <f t="shared" si="1"/>
        <v>0</v>
      </c>
      <c r="H124" s="1" t="str">
        <f>_xlfn.IFNA(INDEX('Detailed Scores Group B 6-1-23'!$AB$4:$AB$200,MATCH('Selected Projects Group B'!A124,'Detailed Scores Group B 6-1-23'!$B$4:$B$200,0)),"")</f>
        <v/>
      </c>
      <c r="I124" t="str">
        <f>_xlfn.IFNA(INDEX('Detailed Scores Group B 6-1-23'!$AD$4:$AD$200,MATCH('Selected Projects Group B'!A124,'Detailed Scores Group B 6-1-23'!$B$4:$B$200,0)),"")</f>
        <v/>
      </c>
    </row>
    <row r="125" spans="1:10">
      <c r="A125" s="46"/>
      <c r="B125" t="str">
        <f>_xlfn.IFNA(INDEX('Detailed Scores Group B 6-1-23'!$D$4:$D$200,MATCH('Selected Projects Group B'!A125,'Detailed Scores Group B 6-1-23'!$B$4:$B$200,0)),"")</f>
        <v/>
      </c>
      <c r="C125" t="str">
        <f>_xlfn.IFNA(INDEX('Detailed Scores Group B 6-1-23'!$A$4:$A$200,MATCH('Selected Projects Group B'!A125,'Detailed Scores Group B 6-1-23'!$B$4:$B$200,0)),"")</f>
        <v/>
      </c>
      <c r="D125" t="str">
        <f>_xlfn.IFNA(INDEX('Detailed Scores Group B 6-1-23'!$C$4:$C$200,MATCH('Selected Projects Group B'!A125,'Detailed Scores Group B 6-1-23'!$B$4:$B$200,0)),"")</f>
        <v/>
      </c>
      <c r="E125" t="str">
        <f>_xlfn.IFNA(IF(ISBLANK(INDEX('Detailed Scores Group B 6-1-23'!$E$2:$E$200,MATCH('Selected Projects Group B'!A125,'Detailed Scores Group B 6-1-23'!$B$2:$B$200,0))),D125,INDEX('Detailed Scores Group B 6-1-23'!$E$2:$E$200,MATCH('Selected Projects Group B'!A125,'Detailed Scores Group B 6-1-23'!$B$2:$B$200,0))),"")</f>
        <v/>
      </c>
      <c r="F125" s="1" t="str">
        <f>_xlfn.IFNA(INDEX('Detailed Scores Group B 6-1-23'!$F$4:$F$200,MATCH('Selected Projects Group B'!A125,'Detailed Scores Group B 6-1-23'!$B$4:$B$200,0)),"")</f>
        <v/>
      </c>
      <c r="G125">
        <f t="shared" si="1"/>
        <v>0</v>
      </c>
      <c r="H125" s="1" t="str">
        <f>_xlfn.IFNA(INDEX('Detailed Scores Group B 6-1-23'!$AB$4:$AB$200,MATCH('Selected Projects Group B'!A125,'Detailed Scores Group B 6-1-23'!$B$4:$B$200,0)),"")</f>
        <v/>
      </c>
      <c r="I125" t="str">
        <f>_xlfn.IFNA(INDEX('Detailed Scores Group B 6-1-23'!$AD$4:$AD$200,MATCH('Selected Projects Group B'!A125,'Detailed Scores Group B 6-1-23'!$B$4:$B$200,0)),"")</f>
        <v/>
      </c>
    </row>
    <row r="126" spans="1:10">
      <c r="A126" s="46"/>
      <c r="B126" t="str">
        <f>_xlfn.IFNA(INDEX('Detailed Scores Group B 6-1-23'!$D$4:$D$200,MATCH('Selected Projects Group B'!A126,'Detailed Scores Group B 6-1-23'!$B$4:$B$200,0)),"")</f>
        <v/>
      </c>
      <c r="C126" t="str">
        <f>_xlfn.IFNA(INDEX('Detailed Scores Group B 6-1-23'!$A$4:$A$200,MATCH('Selected Projects Group B'!A126,'Detailed Scores Group B 6-1-23'!$B$4:$B$200,0)),"")</f>
        <v/>
      </c>
      <c r="D126" t="str">
        <f>_xlfn.IFNA(INDEX('Detailed Scores Group B 6-1-23'!$C$4:$C$200,MATCH('Selected Projects Group B'!A126,'Detailed Scores Group B 6-1-23'!$B$4:$B$200,0)),"")</f>
        <v/>
      </c>
      <c r="E126" t="str">
        <f>_xlfn.IFNA(IF(ISBLANK(INDEX('Detailed Scores Group B 6-1-23'!$E$2:$E$200,MATCH('Selected Projects Group B'!A126,'Detailed Scores Group B 6-1-23'!$B$2:$B$200,0))),D126,INDEX('Detailed Scores Group B 6-1-23'!$E$2:$E$200,MATCH('Selected Projects Group B'!A126,'Detailed Scores Group B 6-1-23'!$B$2:$B$200,0))),"")</f>
        <v/>
      </c>
      <c r="F126" s="1" t="str">
        <f>_xlfn.IFNA(INDEX('Detailed Scores Group B 6-1-23'!$F$4:$F$200,MATCH('Selected Projects Group B'!A126,'Detailed Scores Group B 6-1-23'!$B$4:$B$200,0)),"")</f>
        <v/>
      </c>
      <c r="G126">
        <f t="shared" si="1"/>
        <v>0</v>
      </c>
      <c r="H126" s="1"/>
      <c r="I126" t="str">
        <f>_xlfn.IFNA(INDEX('Detailed Scores Group B 6-1-23'!$AD$4:$AD$200,MATCH('Selected Projects Group B'!A126,'Detailed Scores Group B 6-1-23'!$B$4:$B$200,0)),"")</f>
        <v/>
      </c>
    </row>
    <row r="127" spans="1:10">
      <c r="A127" s="46"/>
      <c r="B127" t="str">
        <f>_xlfn.IFNA(INDEX('Detailed Scores Group B 6-1-23'!$D$4:$D$200,MATCH('Selected Projects Group B'!A127,'Detailed Scores Group B 6-1-23'!$B$4:$B$200,0)),"")</f>
        <v/>
      </c>
      <c r="C127" t="str">
        <f>_xlfn.IFNA(INDEX('Detailed Scores Group B 6-1-23'!$A$4:$A$200,MATCH('Selected Projects Group B'!A127,'Detailed Scores Group B 6-1-23'!$B$4:$B$200,0)),"")</f>
        <v/>
      </c>
      <c r="D127" t="str">
        <f>_xlfn.IFNA(INDEX('Detailed Scores Group B 6-1-23'!$C$4:$C$200,MATCH('Selected Projects Group B'!A127,'Detailed Scores Group B 6-1-23'!$B$4:$B$200,0)),"")</f>
        <v/>
      </c>
      <c r="E127" t="str">
        <f>_xlfn.IFNA(IF(ISBLANK(INDEX('Detailed Scores Group B 6-1-23'!$E$2:$E$200,MATCH('Selected Projects Group B'!A127,'Detailed Scores Group B 6-1-23'!$B$2:$B$200,0))),D127,INDEX('Detailed Scores Group B 6-1-23'!$E$2:$E$200,MATCH('Selected Projects Group B'!A127,'Detailed Scores Group B 6-1-23'!$B$2:$B$200,0))),"")</f>
        <v/>
      </c>
      <c r="F127" s="1" t="str">
        <f>_xlfn.IFNA(INDEX('Detailed Scores Group B 6-1-23'!$F$4:$F$200,MATCH('Selected Projects Group B'!A127,'Detailed Scores Group B 6-1-23'!$B$4:$B$200,0)),"")</f>
        <v/>
      </c>
      <c r="G127">
        <f t="shared" si="1"/>
        <v>0</v>
      </c>
      <c r="H127" s="1"/>
      <c r="I127" t="str">
        <f>_xlfn.IFNA(INDEX('Detailed Scores Group B 6-1-23'!$AD$4:$AD$200,MATCH('Selected Projects Group B'!A127,'Detailed Scores Group B 6-1-23'!$B$4:$B$200,0)),"")</f>
        <v/>
      </c>
    </row>
    <row r="128" spans="1:10">
      <c r="A128" s="46"/>
      <c r="B128" t="str">
        <f>_xlfn.IFNA(INDEX('Detailed Scores Group B 6-1-23'!$D$4:$D$200,MATCH('Selected Projects Group B'!A128,'Detailed Scores Group B 6-1-23'!$B$4:$B$200,0)),"")</f>
        <v/>
      </c>
      <c r="C128" t="str">
        <f>_xlfn.IFNA(INDEX('Detailed Scores Group B 6-1-23'!$A$4:$A$200,MATCH('Selected Projects Group B'!A128,'Detailed Scores Group B 6-1-23'!$B$4:$B$200,0)),"")</f>
        <v/>
      </c>
      <c r="D128" t="str">
        <f>_xlfn.IFNA(INDEX('Detailed Scores Group B 6-1-23'!$C$4:$C$200,MATCH('Selected Projects Group B'!A128,'Detailed Scores Group B 6-1-23'!$B$4:$B$200,0)),"")</f>
        <v/>
      </c>
      <c r="E128" t="str">
        <f>_xlfn.IFNA(IF(ISBLANK(INDEX('Detailed Scores Group B 6-1-23'!$E$2:$E$200,MATCH('Selected Projects Group B'!A128,'Detailed Scores Group B 6-1-23'!$B$2:$B$200,0))),D128,INDEX('Detailed Scores Group B 6-1-23'!$E$2:$E$200,MATCH('Selected Projects Group B'!A128,'Detailed Scores Group B 6-1-23'!$B$2:$B$200,0))),"")</f>
        <v/>
      </c>
      <c r="F128" s="1" t="str">
        <f>_xlfn.IFNA(INDEX('Detailed Scores Group B 6-1-23'!$F$4:$F$200,MATCH('Selected Projects Group B'!A128,'Detailed Scores Group B 6-1-23'!$B$4:$B$200,0)),"")</f>
        <v/>
      </c>
      <c r="G128">
        <f t="shared" si="1"/>
        <v>0</v>
      </c>
      <c r="H128" s="1"/>
      <c r="I128" t="str">
        <f>_xlfn.IFNA(INDEX('Detailed Scores Group B 6-1-23'!$AD$4:$AD$200,MATCH('Selected Projects Group B'!A128,'Detailed Scores Group B 6-1-23'!$B$4:$B$200,0)),"")</f>
        <v/>
      </c>
    </row>
    <row r="129" spans="1:9">
      <c r="A129" s="46"/>
      <c r="B129" t="str">
        <f>_xlfn.IFNA(INDEX('Detailed Scores Group B 6-1-23'!$D$4:$D$200,MATCH('Selected Projects Group B'!A129,'Detailed Scores Group B 6-1-23'!$B$4:$B$200,0)),"")</f>
        <v/>
      </c>
      <c r="C129" t="str">
        <f>_xlfn.IFNA(INDEX('Detailed Scores Group B 6-1-23'!$A$4:$A$200,MATCH('Selected Projects Group B'!A129,'Detailed Scores Group B 6-1-23'!$B$4:$B$200,0)),"")</f>
        <v/>
      </c>
      <c r="D129" t="str">
        <f>_xlfn.IFNA(INDEX('Detailed Scores Group B 6-1-23'!$C$4:$C$200,MATCH('Selected Projects Group B'!A129,'Detailed Scores Group B 6-1-23'!$B$4:$B$200,0)),"")</f>
        <v/>
      </c>
      <c r="E129" t="str">
        <f>_xlfn.IFNA(IF(ISBLANK(INDEX('Detailed Scores Group B 6-1-23'!$E$2:$E$200,MATCH('Selected Projects Group B'!A129,'Detailed Scores Group B 6-1-23'!$B$2:$B$200,0))),D129,INDEX('Detailed Scores Group B 6-1-23'!$E$2:$E$200,MATCH('Selected Projects Group B'!A129,'Detailed Scores Group B 6-1-23'!$B$2:$B$200,0))),"")</f>
        <v/>
      </c>
      <c r="F129" s="1" t="str">
        <f>_xlfn.IFNA(INDEX('Detailed Scores Group B 6-1-23'!$F$4:$F$200,MATCH('Selected Projects Group B'!A129,'Detailed Scores Group B 6-1-23'!$B$4:$B$200,0)),"")</f>
        <v/>
      </c>
      <c r="G129">
        <f t="shared" si="1"/>
        <v>0</v>
      </c>
      <c r="H129" s="1"/>
      <c r="I129" t="str">
        <f>_xlfn.IFNA(INDEX('Detailed Scores Group B 6-1-23'!$AD$4:$AD$200,MATCH('Selected Projects Group B'!A129,'Detailed Scores Group B 6-1-23'!$B$4:$B$200,0)),"")</f>
        <v/>
      </c>
    </row>
    <row r="130" spans="1:9">
      <c r="A130" s="46"/>
      <c r="B130" t="str">
        <f>_xlfn.IFNA(INDEX('Detailed Scores Group B 6-1-23'!$D$4:$D$200,MATCH('Selected Projects Group B'!A130,'Detailed Scores Group B 6-1-23'!$B$4:$B$200,0)),"")</f>
        <v/>
      </c>
      <c r="C130" t="str">
        <f>_xlfn.IFNA(INDEX('Detailed Scores Group B 6-1-23'!$A$4:$A$200,MATCH('Selected Projects Group B'!A130,'Detailed Scores Group B 6-1-23'!$B$4:$B$200,0)),"")</f>
        <v/>
      </c>
      <c r="D130" t="str">
        <f>_xlfn.IFNA(INDEX('Detailed Scores Group B 6-1-23'!$C$4:$C$200,MATCH('Selected Projects Group B'!A130,'Detailed Scores Group B 6-1-23'!$B$4:$B$200,0)),"")</f>
        <v/>
      </c>
      <c r="E130" t="str">
        <f>_xlfn.IFNA(IF(ISBLANK(INDEX('Detailed Scores Group B 6-1-23'!$E$2:$E$200,MATCH('Selected Projects Group B'!A130,'Detailed Scores Group B 6-1-23'!$B$2:$B$200,0))),D130,INDEX('Detailed Scores Group B 6-1-23'!$E$2:$E$200,MATCH('Selected Projects Group B'!A130,'Detailed Scores Group B 6-1-23'!$B$2:$B$200,0))),"")</f>
        <v/>
      </c>
      <c r="F130" s="1" t="str">
        <f>_xlfn.IFNA(INDEX('Detailed Scores Group B 6-1-23'!$F$4:$F$200,MATCH('Selected Projects Group B'!A130,'Detailed Scores Group B 6-1-23'!$B$4:$B$200,0)),"")</f>
        <v/>
      </c>
      <c r="G130">
        <f t="shared" si="1"/>
        <v>0</v>
      </c>
      <c r="H130" s="1"/>
      <c r="I130" t="str">
        <f>_xlfn.IFNA(INDEX('Detailed Scores Group B 6-1-23'!$AD$4:$AD$200,MATCH('Selected Projects Group B'!A130,'Detailed Scores Group B 6-1-23'!$B$4:$B$200,0)),"")</f>
        <v/>
      </c>
    </row>
    <row r="131" spans="1:9">
      <c r="A131" s="46"/>
      <c r="B131" t="str">
        <f>_xlfn.IFNA(INDEX('Detailed Scores Group B 6-1-23'!$D$4:$D$200,MATCH('Selected Projects Group B'!A131,'Detailed Scores Group B 6-1-23'!$B$4:$B$200,0)),"")</f>
        <v/>
      </c>
      <c r="C131" t="str">
        <f>_xlfn.IFNA(INDEX('Detailed Scores Group B 6-1-23'!$A$4:$A$200,MATCH('Selected Projects Group B'!A131,'Detailed Scores Group B 6-1-23'!$B$4:$B$200,0)),"")</f>
        <v/>
      </c>
      <c r="D131" t="str">
        <f>_xlfn.IFNA(INDEX('Detailed Scores Group B 6-1-23'!$C$4:$C$200,MATCH('Selected Projects Group B'!A131,'Detailed Scores Group B 6-1-23'!$B$4:$B$200,0)),"")</f>
        <v/>
      </c>
      <c r="E131" t="str">
        <f>_xlfn.IFNA(IF(ISBLANK(INDEX('Detailed Scores Group B 6-1-23'!$E$2:$E$200,MATCH('Selected Projects Group B'!A131,'Detailed Scores Group B 6-1-23'!$B$2:$B$200,0))),D131,INDEX('Detailed Scores Group B 6-1-23'!$E$2:$E$200,MATCH('Selected Projects Group B'!A131,'Detailed Scores Group B 6-1-23'!$B$2:$B$200,0))),"")</f>
        <v/>
      </c>
      <c r="F131" s="1" t="str">
        <f>_xlfn.IFNA(INDEX('Detailed Scores Group B 6-1-23'!$F$4:$F$200,MATCH('Selected Projects Group B'!A131,'Detailed Scores Group B 6-1-23'!$B$4:$B$200,0)),"")</f>
        <v/>
      </c>
      <c r="G131">
        <f t="shared" si="1"/>
        <v>0</v>
      </c>
      <c r="H131" s="1"/>
      <c r="I131" t="str">
        <f>_xlfn.IFNA(INDEX('Detailed Scores Group B 6-1-23'!$AD$4:$AD$200,MATCH('Selected Projects Group B'!A131,'Detailed Scores Group B 6-1-23'!$B$4:$B$200,0)),"")</f>
        <v/>
      </c>
    </row>
  </sheetData>
  <autoFilter ref="A2:H73" xr:uid="{6CC5B0B3-C81D-4922-A648-BAF6186CFAA1}"/>
  <phoneticPr fontId="11" type="noConversion"/>
  <conditionalFormatting sqref="A47:A51">
    <cfRule type="duplicateValues" dxfId="11" priority="4"/>
  </conditionalFormatting>
  <conditionalFormatting sqref="A52:A56">
    <cfRule type="duplicateValues" dxfId="10" priority="3"/>
  </conditionalFormatting>
  <conditionalFormatting sqref="A57:A61">
    <cfRule type="duplicateValues" dxfId="9" priority="2"/>
  </conditionalFormatting>
  <conditionalFormatting sqref="A62:A66">
    <cfRule type="duplicateValues" dxfId="8" priority="1"/>
  </conditionalFormatting>
  <conditionalFormatting sqref="A67">
    <cfRule type="duplicateValues" dxfId="7" priority="7"/>
  </conditionalFormatting>
  <conditionalFormatting sqref="A68:A69">
    <cfRule type="duplicateValues" dxfId="6" priority="6"/>
  </conditionalFormatting>
  <conditionalFormatting sqref="A70">
    <cfRule type="duplicateValues" dxfId="5" priority="5"/>
  </conditionalFormatting>
  <conditionalFormatting sqref="G1:G1048576">
    <cfRule type="cellIs" dxfId="4" priority="11" operator="lessThanOrEqual">
      <formula>30.638</formula>
    </cfRule>
  </conditionalFormatting>
  <conditionalFormatting sqref="G3:G1048576">
    <cfRule type="cellIs" dxfId="3" priority="18" operator="greaterThan">
      <formula>30.638</formula>
    </cfRule>
  </conditionalFormatting>
  <conditionalFormatting sqref="H1">
    <cfRule type="cellIs" dxfId="2" priority="13" operator="lessThanOrEqual">
      <formula>153.19</formula>
    </cfRule>
    <cfRule type="cellIs" dxfId="1" priority="14" operator="greaterThan">
      <formula>153.19</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F081C-D6CE-4778-8627-A2C5F339D051}">
  <dimension ref="A1:H142"/>
  <sheetViews>
    <sheetView zoomScaleNormal="100" workbookViewId="0">
      <selection activeCell="E30" sqref="E30"/>
    </sheetView>
  </sheetViews>
  <sheetFormatPr defaultRowHeight="14.45"/>
  <cols>
    <col min="1" max="1" width="11.28515625" customWidth="1"/>
    <col min="2" max="2" width="27" customWidth="1"/>
    <col min="4" max="4" width="27" bestFit="1" customWidth="1"/>
    <col min="5" max="5" width="35" customWidth="1"/>
    <col min="6" max="6" width="14.28515625" customWidth="1"/>
    <col min="8" max="8" width="20.7109375" customWidth="1"/>
  </cols>
  <sheetData>
    <row r="1" spans="1:8" ht="28.9">
      <c r="A1" s="9" t="s">
        <v>2</v>
      </c>
      <c r="B1" s="9" t="s">
        <v>3</v>
      </c>
      <c r="C1" s="9" t="s">
        <v>0</v>
      </c>
      <c r="D1" s="9" t="s">
        <v>1</v>
      </c>
      <c r="E1" s="9" t="s">
        <v>326</v>
      </c>
      <c r="F1" s="11" t="s">
        <v>4</v>
      </c>
      <c r="G1" s="25" t="s">
        <v>328</v>
      </c>
      <c r="H1" s="37" t="s">
        <v>329</v>
      </c>
    </row>
    <row r="2" spans="1:8">
      <c r="A2" s="46"/>
    </row>
    <row r="3" spans="1:8">
      <c r="A3" s="46"/>
    </row>
    <row r="4" spans="1:8">
      <c r="A4" s="46"/>
    </row>
    <row r="5" spans="1:8">
      <c r="A5" s="46"/>
    </row>
    <row r="6" spans="1:8">
      <c r="A6" s="46"/>
    </row>
    <row r="7" spans="1:8">
      <c r="A7" s="46"/>
    </row>
    <row r="8" spans="1:8">
      <c r="A8" s="46"/>
    </row>
    <row r="9" spans="1:8">
      <c r="A9" s="46"/>
    </row>
    <row r="10" spans="1:8">
      <c r="A10" s="46"/>
    </row>
    <row r="11" spans="1:8">
      <c r="A11" s="46"/>
    </row>
    <row r="12" spans="1:8">
      <c r="A12" s="46"/>
    </row>
    <row r="13" spans="1:8">
      <c r="A13" s="46"/>
    </row>
    <row r="14" spans="1:8">
      <c r="A14" s="46"/>
    </row>
    <row r="15" spans="1:8">
      <c r="A15" s="46"/>
    </row>
    <row r="16" spans="1:8">
      <c r="A16" s="46"/>
    </row>
    <row r="17" spans="1:1">
      <c r="A17" s="46"/>
    </row>
    <row r="18" spans="1:1">
      <c r="A18" s="46"/>
    </row>
    <row r="19" spans="1:1">
      <c r="A19" s="46"/>
    </row>
    <row r="20" spans="1:1">
      <c r="A20" s="46"/>
    </row>
    <row r="142" spans="1:1">
      <c r="A142" s="35"/>
    </row>
  </sheetData>
  <conditionalFormatting sqref="A123:A141">
    <cfRule type="duplicateValues" dxfId="0"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282C-9DBE-4FFD-A16B-F207945A0B43}">
  <dimension ref="A2:E5"/>
  <sheetViews>
    <sheetView workbookViewId="0">
      <selection activeCell="A5" sqref="A5"/>
    </sheetView>
  </sheetViews>
  <sheetFormatPr defaultRowHeight="14.45"/>
  <cols>
    <col min="1" max="1" width="17" customWidth="1"/>
    <col min="2" max="2" width="16.5703125" customWidth="1"/>
    <col min="3" max="3" width="14" customWidth="1"/>
    <col min="4" max="4" width="13.7109375" customWidth="1"/>
    <col min="5" max="5" width="13.42578125" customWidth="1"/>
  </cols>
  <sheetData>
    <row r="2" spans="1:5" ht="31.15">
      <c r="A2" s="32" t="s">
        <v>478</v>
      </c>
      <c r="B2" s="92" t="s">
        <v>479</v>
      </c>
      <c r="C2" s="92"/>
      <c r="D2" s="92"/>
      <c r="E2" s="93"/>
    </row>
    <row r="3" spans="1:5" ht="28.9">
      <c r="A3" s="29" t="s">
        <v>480</v>
      </c>
      <c r="B3" s="30" t="s">
        <v>481</v>
      </c>
      <c r="C3" s="30" t="s">
        <v>482</v>
      </c>
      <c r="D3" s="30" t="s">
        <v>483</v>
      </c>
      <c r="E3" s="31" t="s">
        <v>484</v>
      </c>
    </row>
    <row r="4" spans="1:5" ht="43.15">
      <c r="A4" s="29" t="s">
        <v>485</v>
      </c>
      <c r="B4" s="30" t="s">
        <v>486</v>
      </c>
      <c r="C4" s="30" t="s">
        <v>487</v>
      </c>
      <c r="D4" s="30"/>
      <c r="E4" s="31"/>
    </row>
    <row r="5" spans="1:5" ht="28.9">
      <c r="A5" s="28" t="s">
        <v>339</v>
      </c>
      <c r="B5" s="26" t="s">
        <v>488</v>
      </c>
      <c r="C5" s="26" t="s">
        <v>489</v>
      </c>
      <c r="D5" s="26"/>
      <c r="E5" s="27"/>
    </row>
  </sheetData>
  <sheetProtection sheet="1" objects="1" scenarios="1"/>
  <mergeCells count="1">
    <mergeCell ref="B2:E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17" ma:contentTypeDescription="Create a new document." ma:contentTypeScope="" ma:versionID="cb19fcef3c1db39c20008777aa9e6c37">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6ebe41beb99467b42f39ea9992f8a752"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38C5F5-25AC-459D-A833-4456CFB3CEDB}"/>
</file>

<file path=customXml/itemProps2.xml><?xml version="1.0" encoding="utf-8"?>
<ds:datastoreItem xmlns:ds="http://schemas.openxmlformats.org/officeDocument/2006/customXml" ds:itemID="{8259FEB2-8C08-46B4-8150-C4FC4A93E7A8}"/>
</file>

<file path=customXml/itemProps3.xml><?xml version="1.0" encoding="utf-8"?>
<ds:datastoreItem xmlns:ds="http://schemas.openxmlformats.org/officeDocument/2006/customXml" ds:itemID="{983CC14E-4805-49C1-98EF-25B80792E3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Tancredi</dc:creator>
  <cp:keywords/>
  <dc:description/>
  <cp:lastModifiedBy/>
  <cp:revision/>
  <dcterms:created xsi:type="dcterms:W3CDTF">2023-03-07T17:22:57Z</dcterms:created>
  <dcterms:modified xsi:type="dcterms:W3CDTF">2024-02-22T19:57:05Z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